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755" activeTab="1"/>
  </bookViews>
  <sheets>
    <sheet name="Бошланиш" sheetId="2" r:id="rId1"/>
    <sheet name="Ойлик шахсий бюджет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C12" i="1"/>
  <c r="C7" i="1"/>
  <c r="J63" i="1"/>
  <c r="J61" i="1"/>
  <c r="J55" i="1"/>
  <c r="J56" i="1"/>
  <c r="J57" i="1"/>
  <c r="J58" i="1"/>
  <c r="J49" i="1"/>
  <c r="J50" i="1"/>
  <c r="J51" i="1"/>
  <c r="J43" i="1"/>
  <c r="J44" i="1"/>
  <c r="J45" i="1"/>
  <c r="J36" i="1"/>
  <c r="J37" i="1"/>
  <c r="J38" i="1"/>
  <c r="J39" i="1"/>
  <c r="J27" i="1"/>
  <c r="J28" i="1"/>
  <c r="J29" i="1"/>
  <c r="J30" i="1"/>
  <c r="J31" i="1"/>
  <c r="J32" i="1"/>
  <c r="J15" i="1"/>
  <c r="J16" i="1"/>
  <c r="J17" i="1"/>
  <c r="J18" i="1"/>
  <c r="J19" i="1"/>
  <c r="J20" i="1"/>
  <c r="J21" i="1"/>
  <c r="J22" i="1"/>
  <c r="J23" i="1"/>
  <c r="E59" i="1"/>
  <c r="E60" i="1"/>
  <c r="E61" i="1"/>
  <c r="E62" i="1"/>
  <c r="E63" i="1"/>
  <c r="E64" i="1"/>
  <c r="E65" i="1"/>
  <c r="E51" i="1"/>
  <c r="E52" i="1"/>
  <c r="E53" i="1"/>
  <c r="E54" i="1"/>
  <c r="E56" i="1" s="1"/>
  <c r="E55" i="1"/>
  <c r="E45" i="1"/>
  <c r="E46" i="1"/>
  <c r="E47" i="1"/>
  <c r="E38" i="1"/>
  <c r="E39" i="1"/>
  <c r="E40" i="1"/>
  <c r="E42" i="1" s="1"/>
  <c r="E41" i="1"/>
  <c r="E28" i="1"/>
  <c r="E29" i="1"/>
  <c r="E30" i="1"/>
  <c r="E31" i="1"/>
  <c r="E32" i="1"/>
  <c r="E33" i="1"/>
  <c r="E34" i="1"/>
  <c r="J33" i="1"/>
  <c r="E48" i="1"/>
  <c r="E35" i="1" l="1"/>
  <c r="J65" i="1"/>
  <c r="H4" i="1"/>
  <c r="E25" i="1"/>
  <c r="J46" i="1"/>
  <c r="J52" i="1"/>
  <c r="J59" i="1"/>
  <c r="H6" i="1"/>
  <c r="E66" i="1"/>
  <c r="J24" i="1"/>
  <c r="J40" i="1"/>
  <c r="H8" i="1" l="1"/>
</calcChain>
</file>

<file path=xl/sharedStrings.xml><?xml version="1.0" encoding="utf-8"?>
<sst xmlns="http://schemas.openxmlformats.org/spreadsheetml/2006/main" count="159" uniqueCount="98">
  <si>
    <t>Создайте на этом листе личный бюджет на неделю. Полезные инструкции о том, как использовать этот лист, содержатся в ячейках этого столбца. Нажмите СТРЕЛКУ ВНИЗ, чтобы начать.</t>
  </si>
  <si>
    <t>Ячейка справа содержит заголовок листа. Дальнейшие инструкции представлены в ячейке A5.</t>
  </si>
  <si>
    <t>Надпись "Плановый месячный доход" указана в ячейке справа. Введите доход 1 в ячейке C5 и дополнительный доход в ячейке C6 для расчета итогового месячного дохода в ячейке C7. Дальнейшие инструкции представлены в ячейке A7.</t>
  </si>
  <si>
    <t>Плановый остаток автоматически рассчитывается в ячейке H4, фактический остаток — в ячейке H6, а разница — в ячейке H8. Дальнейшие инструкции представлены в ячейке A9.</t>
  </si>
  <si>
    <t>Надпись "Фактический месячный доход" указана в ячейке справа. Введите доход 1 в ячейке C10 и дополнительный доход в ячейке C11 для расчета итогового месячного дохода в ячейке C12. Дальнейшие инструкции представлены в ячейке A14.</t>
  </si>
  <si>
    <t>Введите сведения в таблице "Жилье", начиная с ячейки справа, и в таблице "Развлечения", начиная с ячейки G14. Дальнейшие инструкции представлены в ячейке A27.</t>
  </si>
  <si>
    <t>Введите сведения в таблице "Транспорт", начиная с ячейки справа, и в таблице "Кредиты", начиная с ячейки G26. Дальнейшие инструкции представлены в ячейке A37.</t>
  </si>
  <si>
    <t>Введите сведения в таблице "Страховка", начиная с ячейки справа, и в таблице "Налоги", начиная с ячейки G35. Дальнейшие инструкции представлены в ячейке A44.</t>
  </si>
  <si>
    <t>Введите сведения в таблице "Еда", начиная с ячейки справа, и в таблице "Сбережения", начиная с ячейки G42. Дальнейшие инструкции представлены в ячейке A50.</t>
  </si>
  <si>
    <t>Введите сведения в таблице "Домашние животные", начиная с ячейки справа, и в таблице "Подарки", начиная с ячейки G48. Дальнейшие инструкции представлены в ячейке A58.</t>
  </si>
  <si>
    <t>Введите сведения в таблице "Уход за собой", начиная с ячейки справа, и в таблице "Юридические расходы", начиная с ячейки G54. Дальнейшие инструкции представлены в ячейке A61.</t>
  </si>
  <si>
    <t>Итоговые плановые расходы автоматически рассчитываются в ячейке J61, итоговые фактические расходы — в ячейке J63, а итоговая разница — в ячейке J65.</t>
  </si>
  <si>
    <t>Телефон</t>
  </si>
  <si>
    <t>Газ</t>
  </si>
  <si>
    <t>ТРАНСПОРТ</t>
  </si>
  <si>
    <t>Химчистка</t>
  </si>
  <si>
    <t>Фитнес-клуб</t>
  </si>
  <si>
    <t>Видео</t>
  </si>
  <si>
    <t>Кино</t>
  </si>
  <si>
    <t>Театр</t>
  </si>
  <si>
    <t>Адвокат</t>
  </si>
  <si>
    <t>1 ойлик шахсий бюджет</t>
  </si>
  <si>
    <t>Режалаштирилган ойлик даромад</t>
  </si>
  <si>
    <t>Даромад 1</t>
  </si>
  <si>
    <t>Қўшимча даромад</t>
  </si>
  <si>
    <t>Жами ойлик даромад</t>
  </si>
  <si>
    <t>Режалаштирилган қолдиқ
(режалаштирилган даромаддан харажатлар айирилган ҳолат)</t>
  </si>
  <si>
    <t>Ҳақиқий ойлик даромад</t>
  </si>
  <si>
    <t>Ҳақиқий қолдиқ
(ҳақиқий даромаддан харажатлар айирилган ҳолат)</t>
  </si>
  <si>
    <t>Фарқ
(ҳақиқий суммадан режалаштирилган сумма айирилган ҳолат)</t>
  </si>
  <si>
    <t>УЙ-ЖОЙ</t>
  </si>
  <si>
    <t>Ипотека ёки ижара</t>
  </si>
  <si>
    <t>Электр энергияси</t>
  </si>
  <si>
    <t>Режалаштирилган харажатлар</t>
  </si>
  <si>
    <t>Ҳақиқий харажатлар</t>
  </si>
  <si>
    <t>Фарқ</t>
  </si>
  <si>
    <t>КЎНГИЛ ОЧАРЛАР</t>
  </si>
  <si>
    <t>Сув таъминоти ва канализация</t>
  </si>
  <si>
    <t>Кабел ТВ</t>
  </si>
  <si>
    <t>Чиқиндиларни олиб кетиш</t>
  </si>
  <si>
    <t>Таъмирлаш ёки техник хизмати</t>
  </si>
  <si>
    <t>Материаллар</t>
  </si>
  <si>
    <t>Бошқалар</t>
  </si>
  <si>
    <t>Оралиқ натижа</t>
  </si>
  <si>
    <t>Мусиқа</t>
  </si>
  <si>
    <t>Концертлар</t>
  </si>
  <si>
    <t>Спорт тадбирлари</t>
  </si>
  <si>
    <t>КРЕДИТЛАР</t>
  </si>
  <si>
    <t>СОЛИҚ</t>
  </si>
  <si>
    <t>СУҒУРТА</t>
  </si>
  <si>
    <t>Автомобил учун харажатлар</t>
  </si>
  <si>
    <t>Автобус/такси учун йўлкира</t>
  </si>
  <si>
    <t>Суғурта</t>
  </si>
  <si>
    <t>Лицензиялаш</t>
  </si>
  <si>
    <t>Ёқилғи</t>
  </si>
  <si>
    <t>Ҳизмат кўрсатиш</t>
  </si>
  <si>
    <t>Шахсий жамғарма</t>
  </si>
  <si>
    <t>Ўқиш учун</t>
  </si>
  <si>
    <t>Кредит картаси</t>
  </si>
  <si>
    <t>Уй</t>
  </si>
  <si>
    <t>Соғлиқ</t>
  </si>
  <si>
    <t>Ҳаёт</t>
  </si>
  <si>
    <t>Маҳаллий</t>
  </si>
  <si>
    <t>МАҲСУЛОТЛАР</t>
  </si>
  <si>
    <t>ЖАМҒАРМА ВА ИНВЕСТИЦИЯЛАР</t>
  </si>
  <si>
    <t>Пенсия ҳисоб рақами</t>
  </si>
  <si>
    <t>Инвестицион ҳисоб рақами</t>
  </si>
  <si>
    <t>Озиқ-овқат товарлари</t>
  </si>
  <si>
    <t>Ресторанлар</t>
  </si>
  <si>
    <t>СОВҒАЛАР ВА ЭҲСОНЛАР</t>
  </si>
  <si>
    <t>Хайрия ҳиссаси 1</t>
  </si>
  <si>
    <t>Хайрия ҳиссаси 2</t>
  </si>
  <si>
    <t>Хайрия ҳиссаси 3</t>
  </si>
  <si>
    <t>Егулик</t>
  </si>
  <si>
    <t>Шифокорлар ва анализлар</t>
  </si>
  <si>
    <t>УЙ ҲАЙВОНЛАРИ</t>
  </si>
  <si>
    <t>Боқим</t>
  </si>
  <si>
    <t>Ўйинчоқлар</t>
  </si>
  <si>
    <t>ЮРИДИК ХАРАЖАТЛАРИ</t>
  </si>
  <si>
    <t>Алиментлар</t>
  </si>
  <si>
    <t>Гаров ёки суд қарори бўйича тўлов</t>
  </si>
  <si>
    <t>Тиббиёт</t>
  </si>
  <si>
    <t>ЎЗ-ЎЗИНИ ПАРВАРИШ ҚИЛИШ</t>
  </si>
  <si>
    <t>Соч/тирноқларни парвариш қилиш</t>
  </si>
  <si>
    <t>Кийим-кечак</t>
  </si>
  <si>
    <t>Ташкилот йиғимлари</t>
  </si>
  <si>
    <t>Жами режалаштирилган харажатлар</t>
  </si>
  <si>
    <t>Жами ҳақиқий харажатлар</t>
  </si>
  <si>
    <t>Жами фарқ</t>
  </si>
  <si>
    <t>Ойлик режалаштирилган ва ҳақиқий даромад ва харажатларни кузатиб бориш учун "Ойлик шахсий бюджет" жадвалидан фойдаланинг.</t>
  </si>
  <si>
    <t>Харажатларни турли тоифалар бўйича тегишли жадвалларга киритинг.</t>
  </si>
  <si>
    <t>Режалаштирилган ва ҳақиқий қолдиқ ҳамда фарқ автоматик равишда ҳисобланади.</t>
  </si>
  <si>
    <t>Эслатма.</t>
  </si>
  <si>
    <t>ОЙЛИК ШАХСИЙ БЮДЖЕТ жадвалининг А устунида қўшимча қўлланма мавжуд. Уларнинг матни атайин яширин. Ушбу матнни ўчириш учун А устунини танланг ва DELETE клавишини босинг. Матнни акс эттириш учун А устунини танланг ва шрифт рангини ўзгартиринг.</t>
  </si>
  <si>
    <t>Жадвал бўйича қўшимча маълумотга эга бўлиш учун жадвалдаги исталган ҳужайрани босиб SHIFT+F10 клавишларни босинг ва сўнгра "Ўрнини босувчи матн" пунктини танланг.</t>
  </si>
  <si>
    <t>Ушбу шаблон ҳақида</t>
  </si>
  <si>
    <t>Федерал</t>
  </si>
  <si>
    <t>Давлат миқёсида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</si>
</sst>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_);_(* \(#,##0\);_(* &quot;-&quot;_);_(@_)"/>
    <numFmt numFmtId="165" formatCode="_(* #,##0.00_);_(* \(#,##0.00\);_(* &quot;-&quot;??_);_(@_)"/>
    <numFmt numFmtId="166" formatCode="[&lt;=9999999]###\-####;\(###\)\ ###\-####"/>
    <numFmt numFmtId="167" formatCode="_-* #,##0.00\ &quot;lei&quot;_-;\-* #,##0.00\ &quot;lei&quot;_-;_-* &quot;-&quot;??\ &quot;lei&quot;_-;_-@_-"/>
    <numFmt numFmtId="168" formatCode="_-* #,##0\ &quot;lei&quot;_-;\-* #,##0\ &quot;lei&quot;_-;_-* &quot;-&quot;\ &quot;lei&quot;_-;_-@_-"/>
    <numFmt numFmtId="169" formatCode="#,##0.00\ &quot;₽&quot;"/>
    <numFmt numFmtId="170" formatCode="#,##0.00_ ;[Red]\-#,##0.00\ "/>
  </numFmts>
  <fonts count="36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11"/>
      <color theme="0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  <font>
      <sz val="10"/>
      <color theme="0"/>
      <name val="Lucida Sans"/>
      <family val="2"/>
      <scheme val="minor"/>
    </font>
    <font>
      <sz val="16"/>
      <color theme="5" tint="-0.499984740745262"/>
      <name val="Rockwell"/>
      <family val="1"/>
      <scheme val="major"/>
    </font>
    <font>
      <sz val="12"/>
      <name val="Lucida Sans"/>
      <family val="2"/>
      <charset val="238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2"/>
      <color theme="1" tint="0.24994659260841701"/>
      <name val="Lucida Sans"/>
      <family val="2"/>
      <scheme val="minor"/>
    </font>
    <font>
      <sz val="12"/>
      <color theme="1" tint="0.24994659260841701"/>
      <name val="Rockwell"/>
      <family val="1"/>
      <scheme val="major"/>
    </font>
    <font>
      <b/>
      <sz val="12"/>
      <color theme="1" tint="0.24994659260841701"/>
      <name val="Lucida Sans"/>
      <family val="2"/>
      <charset val="238"/>
      <scheme val="minor"/>
    </font>
    <font>
      <sz val="10"/>
      <color theme="1" tint="0.24994659260841701"/>
      <name val="Lucida Sans"/>
      <family val="2"/>
      <scheme val="minor"/>
    </font>
    <font>
      <b/>
      <sz val="11"/>
      <color theme="3"/>
      <name val="Lucida Sans"/>
      <family val="2"/>
      <scheme val="minor"/>
    </font>
    <font>
      <sz val="11"/>
      <color rgb="FF006100"/>
      <name val="Lucida Sans"/>
      <family val="2"/>
      <scheme val="minor"/>
    </font>
    <font>
      <sz val="11"/>
      <color rgb="FF9C0006"/>
      <name val="Lucida Sans"/>
      <family val="2"/>
      <scheme val="minor"/>
    </font>
    <font>
      <sz val="11"/>
      <color rgb="FF9C5700"/>
      <name val="Lucida Sans"/>
      <family val="2"/>
      <scheme val="minor"/>
    </font>
    <font>
      <sz val="11"/>
      <color rgb="FF3F3F76"/>
      <name val="Lucida Sans"/>
      <family val="2"/>
      <scheme val="minor"/>
    </font>
    <font>
      <b/>
      <sz val="11"/>
      <color rgb="FF3F3F3F"/>
      <name val="Lucida Sans"/>
      <family val="2"/>
      <scheme val="minor"/>
    </font>
    <font>
      <b/>
      <sz val="11"/>
      <color rgb="FFFA7D00"/>
      <name val="Lucida Sans"/>
      <family val="2"/>
      <scheme val="minor"/>
    </font>
    <font>
      <sz val="11"/>
      <color rgb="FFFA7D00"/>
      <name val="Lucida Sans"/>
      <family val="2"/>
      <scheme val="minor"/>
    </font>
    <font>
      <b/>
      <sz val="11"/>
      <color theme="0"/>
      <name val="Lucida Sans"/>
      <family val="2"/>
      <scheme val="minor"/>
    </font>
    <font>
      <sz val="11"/>
      <color rgb="FFFF0000"/>
      <name val="Lucida Sans"/>
      <family val="2"/>
      <scheme val="minor"/>
    </font>
    <font>
      <i/>
      <sz val="11"/>
      <color rgb="FF7F7F7F"/>
      <name val="Lucida Sans"/>
      <family val="2"/>
      <scheme val="minor"/>
    </font>
    <font>
      <b/>
      <sz val="11"/>
      <color theme="1"/>
      <name val="Lucida Sans"/>
      <family val="2"/>
      <scheme val="minor"/>
    </font>
    <font>
      <sz val="18"/>
      <color theme="3"/>
      <name val="Times New Roman"/>
      <family val="1"/>
    </font>
    <font>
      <sz val="22"/>
      <color theme="3" tint="0.24994659260841701"/>
      <name val="Times New Roman"/>
      <family val="1"/>
    </font>
    <font>
      <sz val="10"/>
      <color theme="1" tint="0.24994659260841701"/>
      <name val="Times New Roman"/>
      <family val="1"/>
    </font>
    <font>
      <b/>
      <sz val="10"/>
      <color theme="1" tint="0.24994659260841701"/>
      <name val="Times New Roman"/>
      <family val="1"/>
    </font>
    <font>
      <sz val="12"/>
      <color theme="0"/>
      <name val="Rockwell"/>
      <family val="1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32" fillId="0" borderId="1" applyNumberFormat="0" applyFill="0" applyAlignment="0" applyProtection="0"/>
    <xf numFmtId="0" fontId="33" fillId="0" borderId="2" applyNumberFormat="0" applyFill="0" applyBorder="0" applyAlignment="0" applyProtection="0"/>
    <xf numFmtId="0" fontId="34" fillId="0" borderId="3" applyNumberFormat="0" applyFill="0" applyBorder="0" applyAlignment="0" applyProtection="0"/>
    <xf numFmtId="166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0" applyNumberFormat="0" applyBorder="0" applyAlignment="0" applyProtection="0"/>
    <xf numFmtId="0" fontId="23" fillId="11" borderId="8" applyNumberFormat="0" applyAlignment="0" applyProtection="0"/>
    <xf numFmtId="0" fontId="24" fillId="12" borderId="9" applyNumberFormat="0" applyAlignment="0" applyProtection="0"/>
    <xf numFmtId="0" fontId="25" fillId="12" borderId="8" applyNumberFormat="0" applyAlignment="0" applyProtection="0"/>
    <xf numFmtId="0" fontId="26" fillId="0" borderId="10" applyNumberFormat="0" applyFill="0" applyAlignment="0" applyProtection="0"/>
    <xf numFmtId="0" fontId="27" fillId="13" borderId="11" applyNumberFormat="0" applyAlignment="0" applyProtection="0"/>
    <xf numFmtId="0" fontId="28" fillId="0" borderId="0" applyNumberFormat="0" applyFill="0" applyBorder="0" applyAlignment="0" applyProtection="0"/>
    <xf numFmtId="0" fontId="18" fillId="14" borderId="12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3" applyNumberFormat="0" applyFill="0" applyAlignment="0" applyProtection="0"/>
    <xf numFmtId="0" fontId="5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3" borderId="0" xfId="2" applyFont="1" applyFill="1" applyBorder="1" applyAlignment="1">
      <alignment horizontal="center" vertical="center"/>
    </xf>
    <xf numFmtId="0" fontId="33" fillId="0" borderId="0" xfId="2" applyBorder="1" applyAlignment="1">
      <alignment vertical="center" wrapText="1"/>
    </xf>
    <xf numFmtId="0" fontId="33" fillId="0" borderId="0" xfId="2" applyBorder="1" applyAlignment="1">
      <alignment vertical="center"/>
    </xf>
    <xf numFmtId="0" fontId="33" fillId="0" borderId="0" xfId="2" applyBorder="1" applyAlignment="1">
      <alignment horizontal="left" vertical="center"/>
    </xf>
    <xf numFmtId="0" fontId="10" fillId="2" borderId="4" xfId="2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3" borderId="0" xfId="0" applyFont="1" applyFill="1"/>
    <xf numFmtId="0" fontId="32" fillId="3" borderId="0" xfId="1" applyFill="1" applyBorder="1"/>
    <xf numFmtId="0" fontId="14" fillId="3" borderId="0" xfId="1" applyFont="1" applyFill="1" applyBorder="1" applyAlignment="1">
      <alignment vertical="center"/>
    </xf>
    <xf numFmtId="0" fontId="15" fillId="0" borderId="0" xfId="0" applyFont="1"/>
    <xf numFmtId="0" fontId="1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0" borderId="0" xfId="0" applyNumberFormat="1" applyFont="1" applyAlignment="1">
      <alignment vertical="center"/>
    </xf>
    <xf numFmtId="169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 wrapText="1"/>
    </xf>
    <xf numFmtId="4" fontId="10" fillId="2" borderId="6" xfId="0" applyNumberFormat="1" applyFont="1" applyFill="1" applyBorder="1" applyAlignment="1">
      <alignment vertical="center"/>
    </xf>
    <xf numFmtId="4" fontId="13" fillId="5" borderId="6" xfId="0" applyNumberFormat="1" applyFont="1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10" fillId="6" borderId="6" xfId="2" applyFont="1" applyFill="1" applyBorder="1" applyAlignment="1">
      <alignment horizontal="left" vertical="center" wrapText="1" indent="1"/>
    </xf>
    <xf numFmtId="0" fontId="12" fillId="4" borderId="4" xfId="3" applyFont="1" applyFill="1" applyBorder="1" applyAlignment="1">
      <alignment vertical="center"/>
    </xf>
    <xf numFmtId="0" fontId="12" fillId="4" borderId="7" xfId="3" applyFont="1" applyFill="1" applyBorder="1" applyAlignment="1">
      <alignment vertical="center"/>
    </xf>
    <xf numFmtId="0" fontId="12" fillId="4" borderId="5" xfId="3" applyFont="1" applyFill="1" applyBorder="1" applyAlignment="1">
      <alignment vertical="center"/>
    </xf>
    <xf numFmtId="170" fontId="13" fillId="7" borderId="6" xfId="0" applyNumberFormat="1" applyFont="1" applyFill="1" applyBorder="1" applyAlignment="1">
      <alignment horizontal="right" vertical="center" indent="1"/>
    </xf>
    <xf numFmtId="0" fontId="0" fillId="0" borderId="0" xfId="0" applyAlignment="1">
      <alignment horizontal="center"/>
    </xf>
    <xf numFmtId="4" fontId="13" fillId="7" borderId="6" xfId="0" applyNumberFormat="1" applyFont="1" applyFill="1" applyBorder="1" applyAlignment="1">
      <alignment horizontal="right" vertical="center" indent="1"/>
    </xf>
    <xf numFmtId="0" fontId="15" fillId="0" borderId="0" xfId="0" applyFont="1" applyFill="1" applyAlignment="1">
      <alignment vertical="center"/>
    </xf>
    <xf numFmtId="0" fontId="35" fillId="0" borderId="0" xfId="0" applyFont="1" applyAlignment="1">
      <alignment vertical="center"/>
    </xf>
  </cellXfs>
  <cellStyles count="49">
    <cellStyle name="20% — акцент1" xfId="26" builtinId="30" customBuiltin="1"/>
    <cellStyle name="20% — акцент2" xfId="30" builtinId="34" customBuiltin="1"/>
    <cellStyle name="20% — акцент3" xfId="34" builtinId="38" customBuiltin="1"/>
    <cellStyle name="20% — акцент4" xfId="38" builtinId="42" customBuiltin="1"/>
    <cellStyle name="20% — акцент5" xfId="42" builtinId="46" customBuiltin="1"/>
    <cellStyle name="20% — акцент6" xfId="46" builtinId="50" customBuiltin="1"/>
    <cellStyle name="40% — акцент1" xfId="27" builtinId="31" customBuiltin="1"/>
    <cellStyle name="40% — акцент2" xfId="31" builtinId="35" customBuiltin="1"/>
    <cellStyle name="40% — акцент3" xfId="35" builtinId="39" customBuiltin="1"/>
    <cellStyle name="40% — акцент4" xfId="39" builtinId="43" customBuiltin="1"/>
    <cellStyle name="40% — акцент5" xfId="43" builtinId="47" customBuiltin="1"/>
    <cellStyle name="40% — акцент6" xfId="47" builtinId="51" customBuiltin="1"/>
    <cellStyle name="60% — акцент1" xfId="28" builtinId="32" customBuiltin="1"/>
    <cellStyle name="60% — акцент2" xfId="32" builtinId="36" customBuiltin="1"/>
    <cellStyle name="60% — акцент3" xfId="36" builtinId="40" customBuiltin="1"/>
    <cellStyle name="60% — акцент4" xfId="40" builtinId="44" customBuiltin="1"/>
    <cellStyle name="60% — акцент5" xfId="44" builtinId="48" customBuiltin="1"/>
    <cellStyle name="60% — акцент6" xfId="48" builtinId="52" customBuiltin="1"/>
    <cellStyle name="Акцент1" xfId="25" builtinId="29" customBuiltin="1"/>
    <cellStyle name="Акцент2" xfId="29" builtinId="33" customBuiltin="1"/>
    <cellStyle name="Акцент3" xfId="33" builtinId="37" customBuiltin="1"/>
    <cellStyle name="Акцент4" xfId="37" builtinId="41" customBuiltin="1"/>
    <cellStyle name="Акцент5" xfId="41" builtinId="45" customBuiltin="1"/>
    <cellStyle name="Акцент6" xfId="45" builtinId="49" customBuiltin="1"/>
    <cellStyle name="Ввод " xfId="16" builtinId="20" customBuiltin="1"/>
    <cellStyle name="Вывод" xfId="17" builtinId="21" customBuiltin="1"/>
    <cellStyle name="Вычисление" xfId="18" builtinId="22" customBuiltin="1"/>
    <cellStyle name="Дата" xfId="5"/>
    <cellStyle name="Денежный" xfId="8" builtinId="4" customBuiltin="1"/>
    <cellStyle name="Денежный [0]" xfId="9" builtinId="7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12" builtinId="19" customBuiltin="1"/>
    <cellStyle name="Итог" xfId="24" builtinId="25" customBuiltin="1"/>
    <cellStyle name="Контрольная ячейка" xfId="20" builtinId="23" customBuiltin="1"/>
    <cellStyle name="Название" xfId="11" builtinId="15" customBuiltin="1"/>
    <cellStyle name="Нейтральный" xfId="15" builtinId="28" customBuiltin="1"/>
    <cellStyle name="Обычный" xfId="0" builtinId="0" customBuiltin="1"/>
    <cellStyle name="Плохой" xfId="14" builtinId="27" customBuiltin="1"/>
    <cellStyle name="Пояснение" xfId="23" builtinId="53" customBuiltin="1"/>
    <cellStyle name="Примечание" xfId="22" builtinId="10" customBuiltin="1"/>
    <cellStyle name="Процентный" xfId="10" builtinId="5" customBuiltin="1"/>
    <cellStyle name="Связанная ячейка" xfId="19" builtinId="24" customBuiltin="1"/>
    <cellStyle name="Текст предупреждения" xfId="21" builtinId="11" customBuiltin="1"/>
    <cellStyle name="Телефон" xfId="4"/>
    <cellStyle name="Финансовый" xfId="6" builtinId="3" customBuiltin="1"/>
    <cellStyle name="Финансовый [0]" xfId="7" builtinId="6" customBuiltin="1"/>
    <cellStyle name="Хороший" xfId="13" builtinId="26" customBuiltin="1"/>
  </cellStyles>
  <dxfs count="1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4" formatCode="#,##0.00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numFmt numFmtId="169" formatCode="#,##0.00\ &quot;₽&quot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scheme val="major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Адресная книга" pivot="0" count="5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Личный бюджет на месяц" pivot="0" count="7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Рисунок 1" descr="Декоративный элемент&#10;">
          <a:extLst>
            <a:ext uri="{FF2B5EF4-FFF2-40B4-BE49-F238E27FC236}">
              <a16:creationId xmlns=""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Жилье" displayName="Жилье" ref="B14:E25" totalsRowCount="1" headerRowDxfId="131" dataDxfId="130" totalsRowDxfId="129">
  <autoFilter ref="B14:E24">
    <filterColumn colId="0" hiddenButton="1"/>
    <filterColumn colId="1" hiddenButton="1"/>
    <filterColumn colId="2" hiddenButton="1"/>
    <filterColumn colId="3" hiddenButton="1"/>
  </autoFilter>
  <tableColumns count="4">
    <tableColumn id="1" name="УЙ-ЖОЙ" totalsRowLabel="Оралиқ натижа" dataDxfId="128" totalsRowDxfId="127"/>
    <tableColumn id="2" name="Режалаштирилган харажатлар" dataDxfId="126" totalsRowDxfId="125"/>
    <tableColumn id="3" name="Ҳақиқий харажатлар" dataDxfId="124" totalsRowDxfId="123"/>
    <tableColumn id="4" name="Фарқ" totalsRowFunction="sum" dataDxfId="122" totalsRowDxfId="121">
      <calculatedColumnFormula>Жилье[[#This Row],[Режалаштирилган харажатлар]]-Жилье[[#This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жилье в этой таблице. Разница рассчитывается автоматически."/>
    </ext>
  </extLst>
</table>
</file>

<file path=xl/tables/table10.xml><?xml version="1.0" encoding="utf-8"?>
<table xmlns="http://schemas.openxmlformats.org/spreadsheetml/2006/main" id="10" name="ДомашниеЖивотные" displayName="ДомашниеЖивотные" ref="B50:E56" totalsRowCount="1" headerRowDxfId="32" dataDxfId="31" totalsRowDxfId="30">
  <autoFilter ref="B50:E55">
    <filterColumn colId="0" hiddenButton="1"/>
    <filterColumn colId="1" hiddenButton="1"/>
    <filterColumn colId="2" hiddenButton="1"/>
    <filterColumn colId="3" hiddenButton="1"/>
  </autoFilter>
  <tableColumns count="4">
    <tableColumn id="1" name="УЙ ҲАЙВОНЛАРИ" totalsRowLabel="Оралиқ натижа" dataDxfId="29" totalsRowDxfId="28"/>
    <tableColumn id="2" name="Режалаштирилган харажатлар" dataDxfId="27" totalsRowDxfId="26"/>
    <tableColumn id="3" name="Ҳақиқий харажатлар" dataDxfId="25" totalsRowDxfId="24"/>
    <tableColumn id="4" name="Фарқ" totalsRowFunction="sum" dataDxfId="23" totalsRowDxfId="22">
      <calculatedColumnFormula>ДомашниеЖивотные[[#This Row],[Режалаштирилган харажатлар]]-ДомашниеЖивотные[[#This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домашних животных в этой таблице. Разница рассчитывается автоматически."/>
    </ext>
  </extLst>
</table>
</file>

<file path=xl/tables/table11.xml><?xml version="1.0" encoding="utf-8"?>
<table xmlns="http://schemas.openxmlformats.org/spreadsheetml/2006/main" id="11" name="ЮридическиеРасходы" displayName="ЮридическиеРасходы" ref="G54:J59" totalsRowCount="1" headerRowDxfId="21" dataDxfId="20" totalsRowDxfId="19">
  <autoFilter ref="G54:J58">
    <filterColumn colId="0" hiddenButton="1"/>
    <filterColumn colId="1" hiddenButton="1"/>
    <filterColumn colId="2" hiddenButton="1"/>
    <filterColumn colId="3" hiddenButton="1"/>
  </autoFilter>
  <tableColumns count="4">
    <tableColumn id="1" name="ЮРИДИК ХАРАЖАТЛАРИ" totalsRowLabel="Оралиқ натижа" dataDxfId="18" totalsRowDxfId="17"/>
    <tableColumn id="2" name="Режалаштирилган харажатлар" dataDxfId="16" totalsRowDxfId="15"/>
    <tableColumn id="3" name="Ҳақиқий харажатлар" dataDxfId="14" totalsRowDxfId="13"/>
    <tableColumn id="4" name="Фарқ" totalsRowFunction="sum" dataDxfId="12" totalsRowDxfId="11">
      <calculatedColumnFormula>ЮридическиеРасходы[[#This Row],[Режалаштирилган харажатлар]]-ЮридическиеРасходы[[#This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юридические расходы в этой таблице. Разница рассчитывается автоматически."/>
    </ext>
  </extLst>
</table>
</file>

<file path=xl/tables/table12.xml><?xml version="1.0" encoding="utf-8"?>
<table xmlns="http://schemas.openxmlformats.org/spreadsheetml/2006/main" id="12" name="УходЗаСобой" displayName="УходЗаСобой" ref="B58:E66" totalsRowCount="1" headerRowDxfId="10" dataDxfId="9" totalsRowDxfId="8">
  <autoFilter ref="B58:E65">
    <filterColumn colId="0" hiddenButton="1"/>
    <filterColumn colId="1" hiddenButton="1"/>
    <filterColumn colId="2" hiddenButton="1"/>
    <filterColumn colId="3" hiddenButton="1"/>
  </autoFilter>
  <tableColumns count="4">
    <tableColumn id="1" name="ЎЗ-ЎЗИНИ ПАРВАРИШ ҚИЛИШ" totalsRowLabel="Оралиқ натижа" dataDxfId="7" totalsRowDxfId="6"/>
    <tableColumn id="2" name="Режалаштирилган харажатлар" dataDxfId="5" totalsRowDxfId="4"/>
    <tableColumn id="3" name="Ҳақиқий харажатлар" dataDxfId="3" totalsRowDxfId="2"/>
    <tableColumn id="4" name="Фарқ" totalsRowFunction="sum" dataDxfId="1" totalsRowDxfId="0">
      <calculatedColumnFormula>УходЗаСобой[[#This Row],[Режалаштирилган харажатлар]]-УходЗаСобой[[#This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уход за собой в этой таблице. Разница рассчитывается автоматически."/>
    </ext>
  </extLst>
</table>
</file>

<file path=xl/tables/table2.xml><?xml version="1.0" encoding="utf-8"?>
<table xmlns="http://schemas.openxmlformats.org/spreadsheetml/2006/main" id="2" name="Развлечения" displayName="Развлечения" ref="G14:J24" totalsRowCount="1" headerRowDxfId="120" dataDxfId="119" totalsRowDxfId="118">
  <autoFilter ref="G14:J23">
    <filterColumn colId="0" hiddenButton="1"/>
    <filterColumn colId="1" hiddenButton="1"/>
    <filterColumn colId="2" hiddenButton="1"/>
    <filterColumn colId="3" hiddenButton="1"/>
  </autoFilter>
  <tableColumns count="4">
    <tableColumn id="1" name="КЎНГИЛ ОЧАРЛАР" totalsRowLabel="Оралиқ натижа" dataDxfId="117" totalsRowDxfId="116"/>
    <tableColumn id="2" name="Режалаштирилган харажатлар" dataDxfId="115" totalsRowDxfId="114"/>
    <tableColumn id="3" name="Ҳақиқий харажатлар" dataDxfId="113" totalsRowDxfId="112"/>
    <tableColumn id="4" name="Фарқ" totalsRowFunction="sum" dataDxfId="111" totalsRowDxfId="110">
      <calculatedColumnFormula>Развлечения[[#This Row],[Режалаштирилган харажатлар]]-Развлечения[[#This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развлечения в этой таблице. Разница рассчитывается автоматически."/>
    </ext>
  </extLst>
</table>
</file>

<file path=xl/tables/table3.xml><?xml version="1.0" encoding="utf-8"?>
<table xmlns="http://schemas.openxmlformats.org/spreadsheetml/2006/main" id="3" name="Кредиты" displayName="Кредиты" ref="G26:J33" totalsRowCount="1" headerRowDxfId="109" dataDxfId="108" totalsRowDxfId="107">
  <autoFilter ref="G26:J32">
    <filterColumn colId="0" hiddenButton="1"/>
    <filterColumn colId="1" hiddenButton="1"/>
    <filterColumn colId="2" hiddenButton="1"/>
    <filterColumn colId="3" hiddenButton="1"/>
  </autoFilter>
  <tableColumns count="4">
    <tableColumn id="1" name="КРЕДИТЛАР" totalsRowLabel="Оралиқ натижа" dataDxfId="106" totalsRowDxfId="105"/>
    <tableColumn id="2" name="Режалаштирилган харажатлар" dataDxfId="104" totalsRowDxfId="103"/>
    <tableColumn id="3" name="Ҳақиқий харажатлар" dataDxfId="102" totalsRowDxfId="101"/>
    <tableColumn id="4" name="Фарқ" totalsRowFunction="sum" dataDxfId="100" totalsRowDxfId="99">
      <calculatedColumnFormula>Кредиты[[#This Row],[Режалаштирилган харажатлар]]-Кредиты[[#This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кредиты в этой таблице. Разница рассчитывается автоматически."/>
    </ext>
  </extLst>
</table>
</file>

<file path=xl/tables/table4.xml><?xml version="1.0" encoding="utf-8"?>
<table xmlns="http://schemas.openxmlformats.org/spreadsheetml/2006/main" id="4" name="Транспорт" displayName="Транспорт" ref="B27:E35" totalsRowCount="1" headerRowDxfId="98" dataDxfId="97" totalsRowDxfId="96">
  <autoFilter ref="B27:E34">
    <filterColumn colId="0" hiddenButton="1"/>
    <filterColumn colId="1" hiddenButton="1"/>
    <filterColumn colId="2" hiddenButton="1"/>
    <filterColumn colId="3" hiddenButton="1"/>
  </autoFilter>
  <tableColumns count="4">
    <tableColumn id="1" name="ТРАНСПОРТ" totalsRowLabel="Оралиқ натижа" dataDxfId="95" totalsRowDxfId="94"/>
    <tableColumn id="2" name="Режалаштирилган харажатлар" dataDxfId="93" totalsRowDxfId="92"/>
    <tableColumn id="3" name="Ҳақиқий харажатлар" dataDxfId="91" totalsRowDxfId="90"/>
    <tableColumn id="4" name="Фарқ" totalsRowFunction="sum" dataDxfId="89" totalsRowDxfId="88">
      <calculatedColumnFormula>Транспорт[[#This Row],[Режалаштирилган харажатлар]]-Транспорт[[#This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транспорт в этой таблице. Разница рассчитывается автоматически."/>
    </ext>
  </extLst>
</table>
</file>

<file path=xl/tables/table5.xml><?xml version="1.0" encoding="utf-8"?>
<table xmlns="http://schemas.openxmlformats.org/spreadsheetml/2006/main" id="5" name="Страхование" displayName="Страхование" ref="B37:E42" totalsRowCount="1" headerRowDxfId="87" dataDxfId="86" totalsRowDxfId="85">
  <autoFilter ref="B37:E41">
    <filterColumn colId="0" hiddenButton="1"/>
    <filterColumn colId="1" hiddenButton="1"/>
    <filterColumn colId="2" hiddenButton="1"/>
    <filterColumn colId="3" hiddenButton="1"/>
  </autoFilter>
  <tableColumns count="4">
    <tableColumn id="1" name="СУҒУРТА" totalsRowLabel="Оралиқ натижа" dataDxfId="84" totalsRowDxfId="83"/>
    <tableColumn id="2" name="Режалаштирилган харажатлар" dataDxfId="82" totalsRowDxfId="81"/>
    <tableColumn id="3" name="Ҳақиқий харажатлар" dataDxfId="80" totalsRowDxfId="79"/>
    <tableColumn id="4" name="Фарқ" totalsRowFunction="sum" dataDxfId="78" totalsRowDxfId="77">
      <calculatedColumnFormula>Страхование[[#This Row],[Режалаштирилган харажатлар]]-Страхование[[#This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страхование в этой таблице. Разница рассчитывается автоматически."/>
    </ext>
  </extLst>
</table>
</file>

<file path=xl/tables/table6.xml><?xml version="1.0" encoding="utf-8"?>
<table xmlns="http://schemas.openxmlformats.org/spreadsheetml/2006/main" id="6" name="Налоги" displayName="Налоги" ref="G35:J40" totalsRowCount="1" headerRowDxfId="76" dataDxfId="75" totalsRowDxfId="74">
  <autoFilter ref="G35:J39">
    <filterColumn colId="0" hiddenButton="1"/>
    <filterColumn colId="1" hiddenButton="1"/>
    <filterColumn colId="2" hiddenButton="1"/>
    <filterColumn colId="3" hiddenButton="1"/>
  </autoFilter>
  <tableColumns count="4">
    <tableColumn id="1" name="СОЛИҚ" totalsRowLabel="Оралиқ натижа" dataDxfId="73" totalsRowDxfId="72"/>
    <tableColumn id="2" name="Режалаштирилган харажатлар" dataDxfId="71" totalsRowDxfId="70"/>
    <tableColumn id="3" name="Ҳақиқий харажатлар" dataDxfId="69" totalsRowDxfId="68"/>
    <tableColumn id="4" name="Фарқ" totalsRowFunction="sum" dataDxfId="67" totalsRowDxfId="66">
      <calculatedColumnFormula>Налоги[[#This Row],[Режалаштирилган харажатлар]]-Налоги[[#This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налоги в этой таблице. Разница рассчитывается автоматически."/>
    </ext>
  </extLst>
</table>
</file>

<file path=xl/tables/table7.xml><?xml version="1.0" encoding="utf-8"?>
<table xmlns="http://schemas.openxmlformats.org/spreadsheetml/2006/main" id="7" name="Сбережения" displayName="Сбережения" ref="G42:J46" totalsRowCount="1" headerRowDxfId="65" dataDxfId="64" totalsRowDxfId="63">
  <autoFilter ref="G42:J45">
    <filterColumn colId="0" hiddenButton="1"/>
    <filterColumn colId="1" hiddenButton="1"/>
    <filterColumn colId="2" hiddenButton="1"/>
    <filterColumn colId="3" hiddenButton="1"/>
  </autoFilter>
  <tableColumns count="4">
    <tableColumn id="1" name="ЖАМҒАРМА ВА ИНВЕСТИЦИЯЛАР" totalsRowLabel="Оралиқ натижа" dataDxfId="62" totalsRowDxfId="61"/>
    <tableColumn id="2" name="Режалаштирилган харажатлар" dataDxfId="60" totalsRowDxfId="59"/>
    <tableColumn id="3" name="Ҳақиқий харажатлар" dataDxfId="58" totalsRowDxfId="57"/>
    <tableColumn id="4" name="Фарқ" totalsRowFunction="sum" dataDxfId="56" totalsRowDxfId="55">
      <calculatedColumnFormula>Сбережения[[#This Row],[Режалаштирилган харажатлар]]-Сбережения[[#This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сбережения и инвестиции в этой таблице. Разница рассчитывается автоматически."/>
    </ext>
  </extLst>
</table>
</file>

<file path=xl/tables/table8.xml><?xml version="1.0" encoding="utf-8"?>
<table xmlns="http://schemas.openxmlformats.org/spreadsheetml/2006/main" id="8" name="Еда" displayName="Еда" ref="B44:E48" totalsRowCount="1" headerRowDxfId="54" dataDxfId="53" totalsRowDxfId="52">
  <autoFilter ref="B44:E47">
    <filterColumn colId="0" hiddenButton="1"/>
    <filterColumn colId="1" hiddenButton="1"/>
    <filterColumn colId="2" hiddenButton="1"/>
    <filterColumn colId="3" hiddenButton="1"/>
  </autoFilter>
  <tableColumns count="4">
    <tableColumn id="1" name="МАҲСУЛОТЛАР" totalsRowLabel="Оралиқ натижа" dataDxfId="51" totalsRowDxfId="50"/>
    <tableColumn id="2" name="Режалаштирилган харажатлар" dataDxfId="49" totalsRowDxfId="48"/>
    <tableColumn id="3" name="Ҳақиқий харажатлар" dataDxfId="47" totalsRowDxfId="46"/>
    <tableColumn id="4" name="Фарқ" totalsRowFunction="sum" dataDxfId="45" totalsRowDxfId="44">
      <calculatedColumnFormula>Еда[[#This Row],[Режалаштирилган харажатлар]]-Еда[[#This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еду в этой таблице. Разница рассчитывается автоматически."/>
    </ext>
  </extLst>
</table>
</file>

<file path=xl/tables/table9.xml><?xml version="1.0" encoding="utf-8"?>
<table xmlns="http://schemas.openxmlformats.org/spreadsheetml/2006/main" id="9" name="Подарки" displayName="Подарки" ref="G48:J52" totalsRowCount="1" headerRowDxfId="43" dataDxfId="42" totalsRowDxfId="41">
  <autoFilter ref="G48:J51">
    <filterColumn colId="0" hiddenButton="1"/>
    <filterColumn colId="1" hiddenButton="1"/>
    <filterColumn colId="2" hiddenButton="1"/>
    <filterColumn colId="3" hiddenButton="1"/>
  </autoFilter>
  <tableColumns count="4">
    <tableColumn id="1" name="СОВҒАЛАР ВА ЭҲСОНЛАР" totalsRowLabel="Оралиқ натижа" dataDxfId="40" totalsRowDxfId="39"/>
    <tableColumn id="2" name="Режалаштирилган харажатлар" dataDxfId="38" totalsRowDxfId="37"/>
    <tableColumn id="3" name="Ҳақиқий харажатлар" dataDxfId="36" totalsRowDxfId="35"/>
    <tableColumn id="4" name="Фарқ" totalsRowFunction="sum" dataDxfId="34" totalsRowDxfId="33">
      <calculatedColumnFormula>Подарки[[#This Row],[Режалаштирилган харажатлар]]-Подарки[[#This Row],[Ҳақиқий харажатлар]]</calculatedColumnFormula>
    </tableColumn>
  </tableColumns>
  <tableStyleInfo name="Адресная книга" showFirstColumn="1" showLastColumn="1" showRowStripes="1" showColumnStripes="0"/>
  <extLst>
    <ext xmlns:x14="http://schemas.microsoft.com/office/spreadsheetml/2009/9/main" uri="{504A1905-F514-4f6f-8877-14C23A59335A}">
      <x14:table altTextSummary="Введите плановые и фактические затраты на подарки и пожертвования в этой таблице. Разница рассчитывается автоматически.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1:B7"/>
  <sheetViews>
    <sheetView showGridLines="0" workbookViewId="0">
      <selection activeCell="B15" sqref="B15"/>
    </sheetView>
  </sheetViews>
  <sheetFormatPr defaultRowHeight="12.75"/>
  <cols>
    <col min="1" max="1" width="2.42578125" customWidth="1"/>
    <col min="2" max="2" width="80.5703125" customWidth="1"/>
    <col min="3" max="3" width="2.5703125" customWidth="1"/>
  </cols>
  <sheetData>
    <row r="1" spans="2:2" s="6" customFormat="1" ht="30" customHeight="1">
      <c r="B1" s="7" t="s">
        <v>95</v>
      </c>
    </row>
    <row r="2" spans="2:2" ht="48.6" customHeight="1">
      <c r="B2" s="3" t="s">
        <v>89</v>
      </c>
    </row>
    <row r="3" spans="2:2" ht="34.35" customHeight="1">
      <c r="B3" s="3" t="s">
        <v>90</v>
      </c>
    </row>
    <row r="4" spans="2:2" ht="33.75" customHeight="1">
      <c r="B4" s="3" t="s">
        <v>91</v>
      </c>
    </row>
    <row r="5" spans="2:2" ht="34.35" customHeight="1">
      <c r="B5" s="20" t="s">
        <v>92</v>
      </c>
    </row>
    <row r="6" spans="2:2" ht="57">
      <c r="B6" s="3" t="s">
        <v>93</v>
      </c>
    </row>
    <row r="7" spans="2:2" ht="42.75">
      <c r="B7" s="3" t="s">
        <v>94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/>
  </sheetPr>
  <dimension ref="A1:J67"/>
  <sheetViews>
    <sheetView showGridLines="0" tabSelected="1" topLeftCell="A55" zoomScaleNormal="100" workbookViewId="0">
      <selection activeCell="C59" sqref="C59"/>
    </sheetView>
  </sheetViews>
  <sheetFormatPr defaultRowHeight="12.75"/>
  <cols>
    <col min="1" max="1" width="2.5703125" style="5" customWidth="1"/>
    <col min="2" max="2" width="41.5703125" customWidth="1"/>
    <col min="3" max="3" width="18.5703125" customWidth="1"/>
    <col min="4" max="4" width="21.5703125" customWidth="1"/>
    <col min="5" max="5" width="12.42578125" customWidth="1"/>
    <col min="6" max="6" width="2.5703125" customWidth="1"/>
    <col min="7" max="7" width="41.5703125" customWidth="1"/>
    <col min="8" max="8" width="18.5703125" customWidth="1"/>
    <col min="9" max="9" width="21.5703125" customWidth="1"/>
    <col min="10" max="10" width="17.5703125" customWidth="1"/>
    <col min="11" max="11" width="2.5703125" customWidth="1"/>
  </cols>
  <sheetData>
    <row r="1" spans="1:10" s="1" customFormat="1" ht="14.25">
      <c r="A1" s="4" t="s">
        <v>0</v>
      </c>
    </row>
    <row r="2" spans="1:10" s="1" customFormat="1" ht="71.25" customHeight="1">
      <c r="A2" s="19" t="s">
        <v>1</v>
      </c>
      <c r="B2" s="14"/>
      <c r="C2" s="16" t="s">
        <v>21</v>
      </c>
      <c r="D2" s="15"/>
      <c r="E2" s="15"/>
      <c r="F2" s="15"/>
      <c r="G2" s="15"/>
      <c r="H2" s="15"/>
      <c r="I2" s="15"/>
      <c r="J2" s="15"/>
    </row>
    <row r="4" spans="1:10" ht="24.95" customHeight="1">
      <c r="A4" s="5" t="s">
        <v>2</v>
      </c>
      <c r="B4" s="29" t="s">
        <v>22</v>
      </c>
      <c r="C4" s="30"/>
      <c r="D4" s="8"/>
      <c r="E4" s="28" t="s">
        <v>26</v>
      </c>
      <c r="F4" s="28"/>
      <c r="G4" s="28"/>
      <c r="H4" s="32">
        <f>C7-J61</f>
        <v>3405</v>
      </c>
    </row>
    <row r="5" spans="1:10" ht="24.95" customHeight="1">
      <c r="B5" s="11" t="s">
        <v>23</v>
      </c>
      <c r="C5" s="24">
        <v>4300</v>
      </c>
      <c r="E5" s="28"/>
      <c r="F5" s="28"/>
      <c r="G5" s="28"/>
      <c r="H5" s="32"/>
      <c r="I5" s="9"/>
    </row>
    <row r="6" spans="1:10" ht="24.95" customHeight="1">
      <c r="B6" s="11" t="s">
        <v>24</v>
      </c>
      <c r="C6" s="24">
        <v>300</v>
      </c>
      <c r="E6" s="28" t="s">
        <v>28</v>
      </c>
      <c r="F6" s="28"/>
      <c r="G6" s="28"/>
      <c r="H6" s="32">
        <f>C12-J63</f>
        <v>3064</v>
      </c>
      <c r="I6" s="9"/>
    </row>
    <row r="7" spans="1:10" ht="24.95" customHeight="1">
      <c r="A7" s="5" t="s">
        <v>3</v>
      </c>
      <c r="B7" s="11" t="s">
        <v>25</v>
      </c>
      <c r="C7" s="25">
        <f>SUM(C5:C6)</f>
        <v>4600</v>
      </c>
      <c r="E7" s="28"/>
      <c r="F7" s="28"/>
      <c r="G7" s="28"/>
      <c r="H7" s="32"/>
      <c r="I7" s="9"/>
    </row>
    <row r="8" spans="1:10" ht="24.95" customHeight="1">
      <c r="B8" s="2"/>
      <c r="C8" s="2"/>
      <c r="D8" s="2"/>
      <c r="E8" s="28" t="s">
        <v>29</v>
      </c>
      <c r="F8" s="28"/>
      <c r="G8" s="28"/>
      <c r="H8" s="32">
        <f>H6-H4</f>
        <v>-341</v>
      </c>
      <c r="I8" s="9"/>
    </row>
    <row r="9" spans="1:10" ht="24.95" customHeight="1">
      <c r="A9" s="5" t="s">
        <v>4</v>
      </c>
      <c r="B9" s="29" t="s">
        <v>27</v>
      </c>
      <c r="C9" s="31"/>
      <c r="D9" s="8"/>
      <c r="E9" s="28"/>
      <c r="F9" s="28"/>
      <c r="G9" s="28"/>
      <c r="H9" s="32"/>
      <c r="I9" s="10"/>
    </row>
    <row r="10" spans="1:10" ht="24.95" customHeight="1">
      <c r="B10" s="11" t="s">
        <v>23</v>
      </c>
      <c r="C10" s="24">
        <v>4000</v>
      </c>
      <c r="I10" s="9"/>
    </row>
    <row r="11" spans="1:10" ht="24.95" customHeight="1">
      <c r="B11" s="11" t="s">
        <v>24</v>
      </c>
      <c r="C11" s="24">
        <v>300</v>
      </c>
      <c r="E11" s="9"/>
      <c r="H11" s="21"/>
      <c r="I11" s="9"/>
    </row>
    <row r="12" spans="1:10" ht="24.95" customHeight="1">
      <c r="B12" s="11" t="s">
        <v>25</v>
      </c>
      <c r="C12" s="25">
        <f>SUM(C10:C11)</f>
        <v>4300</v>
      </c>
    </row>
    <row r="14" spans="1:10" ht="30" customHeight="1">
      <c r="A14" s="5" t="s">
        <v>5</v>
      </c>
      <c r="B14" s="13" t="s">
        <v>30</v>
      </c>
      <c r="C14" s="23" t="s">
        <v>33</v>
      </c>
      <c r="D14" s="13" t="s">
        <v>34</v>
      </c>
      <c r="E14" s="13" t="s">
        <v>35</v>
      </c>
      <c r="F14" s="17"/>
      <c r="G14" s="13" t="s">
        <v>36</v>
      </c>
      <c r="H14" s="23" t="s">
        <v>33</v>
      </c>
      <c r="I14" s="13" t="s">
        <v>34</v>
      </c>
      <c r="J14" s="13" t="s">
        <v>35</v>
      </c>
    </row>
    <row r="15" spans="1:10" ht="24.95" customHeight="1">
      <c r="B15" s="12" t="s">
        <v>31</v>
      </c>
      <c r="C15" s="26">
        <v>1000</v>
      </c>
      <c r="D15" s="26">
        <v>1000</v>
      </c>
      <c r="E15" s="26">
        <f>Жилье[[#This Row],[Режалаштирилган харажатлар]]-Жилье[[#This Row],[Ҳақиқий харажатлар]]</f>
        <v>0</v>
      </c>
      <c r="F15" s="17"/>
      <c r="G15" s="12" t="s">
        <v>17</v>
      </c>
      <c r="H15" s="22"/>
      <c r="I15" s="22"/>
      <c r="J15" s="26">
        <f>Развлечения[[#This Row],[Режалаштирилган харажатлар]]-Развлечения[[#This Row],[Ҳақиқий харажатлар]]</f>
        <v>0</v>
      </c>
    </row>
    <row r="16" spans="1:10" ht="24.95" customHeight="1">
      <c r="B16" s="12" t="s">
        <v>12</v>
      </c>
      <c r="C16" s="26">
        <v>54</v>
      </c>
      <c r="D16" s="26">
        <v>100</v>
      </c>
      <c r="E16" s="26">
        <f>Жилье[[#This Row],[Режалаштирилган харажатлар]]-Жилье[[#This Row],[Ҳақиқий харажатлар]]</f>
        <v>-46</v>
      </c>
      <c r="F16" s="17"/>
      <c r="G16" s="12" t="s">
        <v>44</v>
      </c>
      <c r="H16" s="22"/>
      <c r="I16" s="22"/>
      <c r="J16" s="26">
        <f>Развлечения[[#This Row],[Режалаштирилган харажатлар]]-Развлечения[[#This Row],[Ҳақиқий харажатлар]]</f>
        <v>0</v>
      </c>
    </row>
    <row r="17" spans="1:10" ht="24.95" customHeight="1">
      <c r="B17" s="12" t="s">
        <v>32</v>
      </c>
      <c r="C17" s="26">
        <v>44</v>
      </c>
      <c r="D17" s="26">
        <v>56</v>
      </c>
      <c r="E17" s="26">
        <f>Жилье[[#This Row],[Режалаштирилган харажатлар]]-Жилье[[#This Row],[Ҳақиқий харажатлар]]</f>
        <v>-12</v>
      </c>
      <c r="F17" s="17"/>
      <c r="G17" s="12" t="s">
        <v>18</v>
      </c>
      <c r="H17" s="22"/>
      <c r="I17" s="22"/>
      <c r="J17" s="26">
        <f>Развлечения[[#This Row],[Режалаштирилган харажатлар]]-Развлечения[[#This Row],[Ҳақиқий харажатлар]]</f>
        <v>0</v>
      </c>
    </row>
    <row r="18" spans="1:10" ht="24.95" customHeight="1">
      <c r="B18" s="12" t="s">
        <v>13</v>
      </c>
      <c r="C18" s="26">
        <v>22</v>
      </c>
      <c r="D18" s="26">
        <v>28</v>
      </c>
      <c r="E18" s="26">
        <f>Жилье[[#This Row],[Режалаштирилган харажатлар]]-Жилье[[#This Row],[Ҳақиқий харажатлар]]</f>
        <v>-6</v>
      </c>
      <c r="F18" s="17"/>
      <c r="G18" s="12" t="s">
        <v>45</v>
      </c>
      <c r="H18" s="22"/>
      <c r="I18" s="22"/>
      <c r="J18" s="26">
        <f>Развлечения[[#This Row],[Режалаштирилган харажатлар]]-Развлечения[[#This Row],[Ҳақиқий харажатлар]]</f>
        <v>0</v>
      </c>
    </row>
    <row r="19" spans="1:10" ht="24.95" customHeight="1">
      <c r="B19" s="12" t="s">
        <v>37</v>
      </c>
      <c r="C19" s="26">
        <v>8</v>
      </c>
      <c r="D19" s="26">
        <v>8</v>
      </c>
      <c r="E19" s="26">
        <f>Жилье[[#This Row],[Режалаштирилган харажатлар]]-Жилье[[#This Row],[Ҳақиқий харажатлар]]</f>
        <v>0</v>
      </c>
      <c r="F19" s="17"/>
      <c r="G19" s="12" t="s">
        <v>46</v>
      </c>
      <c r="H19" s="22"/>
      <c r="I19" s="22"/>
      <c r="J19" s="26">
        <f>Развлечения[[#This Row],[Режалаштирилган харажатлар]]-Развлечения[[#This Row],[Ҳақиқий харажатлар]]</f>
        <v>0</v>
      </c>
    </row>
    <row r="20" spans="1:10" ht="24.95" customHeight="1">
      <c r="B20" s="12" t="s">
        <v>38</v>
      </c>
      <c r="C20" s="26">
        <v>34</v>
      </c>
      <c r="D20" s="26">
        <v>34</v>
      </c>
      <c r="E20" s="26">
        <f>Жилье[[#This Row],[Режалаштирилган харажатлар]]-Жилье[[#This Row],[Ҳақиқий харажатлар]]</f>
        <v>0</v>
      </c>
      <c r="F20" s="17"/>
      <c r="G20" s="12" t="s">
        <v>19</v>
      </c>
      <c r="H20" s="22"/>
      <c r="I20" s="22"/>
      <c r="J20" s="26">
        <f>Развлечения[[#This Row],[Режалаштирилган харажатлар]]-Развлечения[[#This Row],[Ҳақиқий харажатлар]]</f>
        <v>0</v>
      </c>
    </row>
    <row r="21" spans="1:10" ht="24.95" customHeight="1">
      <c r="B21" s="12" t="s">
        <v>39</v>
      </c>
      <c r="C21" s="26">
        <v>10</v>
      </c>
      <c r="D21" s="26">
        <v>10</v>
      </c>
      <c r="E21" s="26">
        <f>Жилье[[#This Row],[Режалаштирилган харажатлар]]-Жилье[[#This Row],[Ҳақиқий харажатлар]]</f>
        <v>0</v>
      </c>
      <c r="F21" s="17"/>
      <c r="G21" s="12" t="s">
        <v>42</v>
      </c>
      <c r="H21" s="22"/>
      <c r="I21" s="22"/>
      <c r="J21" s="26">
        <f>Развлечения[[#This Row],[Режалаштирилган харажатлар]]-Развлечения[[#This Row],[Ҳақиқий харажатлар]]</f>
        <v>0</v>
      </c>
    </row>
    <row r="22" spans="1:10" ht="24.95" customHeight="1">
      <c r="B22" s="12" t="s">
        <v>40</v>
      </c>
      <c r="C22" s="26">
        <v>23</v>
      </c>
      <c r="D22" s="26">
        <v>0</v>
      </c>
      <c r="E22" s="26">
        <f>Жилье[[#This Row],[Режалаштирилган харажатлар]]-Жилье[[#This Row],[Ҳақиқий харажатлар]]</f>
        <v>23</v>
      </c>
      <c r="F22" s="17"/>
      <c r="G22" s="12" t="s">
        <v>42</v>
      </c>
      <c r="H22" s="22"/>
      <c r="I22" s="22"/>
      <c r="J22" s="26">
        <f>Развлечения[[#This Row],[Режалаштирилган харажатлар]]-Развлечения[[#This Row],[Ҳақиқий харажатлар]]</f>
        <v>0</v>
      </c>
    </row>
    <row r="23" spans="1:10" ht="24.95" customHeight="1">
      <c r="B23" s="12" t="s">
        <v>41</v>
      </c>
      <c r="C23" s="26">
        <v>0</v>
      </c>
      <c r="D23" s="26">
        <v>0</v>
      </c>
      <c r="E23" s="26">
        <f>Жилье[[#This Row],[Режалаштирилган харажатлар]]-Жилье[[#This Row],[Ҳақиқий харажатлар]]</f>
        <v>0</v>
      </c>
      <c r="F23" s="17"/>
      <c r="G23" s="12" t="s">
        <v>42</v>
      </c>
      <c r="H23" s="22"/>
      <c r="I23" s="22"/>
      <c r="J23" s="26">
        <f>Развлечения[[#This Row],[Режалаштирилган харажатлар]]-Развлечения[[#This Row],[Ҳақиқий харажатлар]]</f>
        <v>0</v>
      </c>
    </row>
    <row r="24" spans="1:10" ht="24.95" customHeight="1">
      <c r="B24" s="12" t="s">
        <v>42</v>
      </c>
      <c r="C24" s="26">
        <v>0</v>
      </c>
      <c r="D24" s="26">
        <v>0</v>
      </c>
      <c r="E24" s="26">
        <f>Жилье[[#This Row],[Режалаштирилган харажатлар]]-Жилье[[#This Row],[Ҳақиқий харажатлар]]</f>
        <v>0</v>
      </c>
      <c r="F24" s="17"/>
      <c r="G24" s="18" t="s">
        <v>43</v>
      </c>
      <c r="H24" s="22"/>
      <c r="I24" s="22"/>
      <c r="J24" s="26">
        <f>SUBTOTAL(109,Развлечения[Фарқ])</f>
        <v>0</v>
      </c>
    </row>
    <row r="25" spans="1:10" ht="24.95" customHeight="1">
      <c r="B25" s="18" t="s">
        <v>43</v>
      </c>
      <c r="C25" s="22"/>
      <c r="D25" s="22"/>
      <c r="E25" s="26">
        <f>SUBTOTAL(109,Жилье[Фарқ])</f>
        <v>-41</v>
      </c>
      <c r="F25" s="17"/>
      <c r="G25" s="27"/>
      <c r="H25" s="27"/>
      <c r="I25" s="27"/>
      <c r="J25" s="27"/>
    </row>
    <row r="26" spans="1:10" ht="30" customHeight="1">
      <c r="B26" s="27"/>
      <c r="C26" s="27"/>
      <c r="D26" s="27"/>
      <c r="E26" s="27"/>
      <c r="F26" s="17"/>
      <c r="G26" s="13" t="s">
        <v>47</v>
      </c>
      <c r="H26" s="23" t="s">
        <v>33</v>
      </c>
      <c r="I26" s="13" t="s">
        <v>34</v>
      </c>
      <c r="J26" s="13" t="s">
        <v>35</v>
      </c>
    </row>
    <row r="27" spans="1:10" ht="30" customHeight="1">
      <c r="A27" s="5" t="s">
        <v>6</v>
      </c>
      <c r="B27" s="13" t="s">
        <v>14</v>
      </c>
      <c r="C27" s="23" t="s">
        <v>33</v>
      </c>
      <c r="D27" s="13" t="s">
        <v>34</v>
      </c>
      <c r="E27" s="13" t="s">
        <v>35</v>
      </c>
      <c r="F27" s="17"/>
      <c r="G27" s="12" t="s">
        <v>56</v>
      </c>
      <c r="H27" s="22"/>
      <c r="I27" s="22"/>
      <c r="J27" s="26">
        <f>Кредиты[[#This Row],[Режалаштирилган харажатлар]]-Кредиты[[#This Row],[Ҳақиқий харажатлар]]</f>
        <v>0</v>
      </c>
    </row>
    <row r="28" spans="1:10" ht="24.95" customHeight="1">
      <c r="B28" s="12" t="s">
        <v>50</v>
      </c>
      <c r="C28" s="22"/>
      <c r="D28" s="22"/>
      <c r="E28" s="26">
        <f>Транспорт[[#This Row],[Режалаштирилган харажатлар]]-Транспорт[[#This Row],[Ҳақиқий харажатлар]]</f>
        <v>0</v>
      </c>
      <c r="F28" s="17"/>
      <c r="G28" s="12" t="s">
        <v>57</v>
      </c>
      <c r="H28" s="22"/>
      <c r="I28" s="22"/>
      <c r="J28" s="26">
        <f>Кредиты[[#This Row],[Режалаштирилган харажатлар]]-Кредиты[[#This Row],[Ҳақиқий харажатлар]]</f>
        <v>0</v>
      </c>
    </row>
    <row r="29" spans="1:10" ht="24.95" customHeight="1">
      <c r="B29" s="12" t="s">
        <v>51</v>
      </c>
      <c r="C29" s="22"/>
      <c r="D29" s="22"/>
      <c r="E29" s="26">
        <f>Транспорт[[#This Row],[Режалаштирилган харажатлар]]-Транспорт[[#This Row],[Ҳақиқий харажатлар]]</f>
        <v>0</v>
      </c>
      <c r="F29" s="17"/>
      <c r="G29" s="12" t="s">
        <v>58</v>
      </c>
      <c r="H29" s="22"/>
      <c r="I29" s="22"/>
      <c r="J29" s="26">
        <f>Кредиты[[#This Row],[Режалаштирилган харажатлар]]-Кредиты[[#This Row],[Ҳақиқий харажатлар]]</f>
        <v>0</v>
      </c>
    </row>
    <row r="30" spans="1:10" ht="24.95" customHeight="1">
      <c r="B30" s="12" t="s">
        <v>52</v>
      </c>
      <c r="C30" s="22"/>
      <c r="D30" s="22"/>
      <c r="E30" s="26">
        <f>Транспорт[[#This Row],[Режалаштирилган харажатлар]]-Транспорт[[#This Row],[Ҳақиқий харажатлар]]</f>
        <v>0</v>
      </c>
      <c r="F30" s="17"/>
      <c r="G30" s="12" t="s">
        <v>58</v>
      </c>
      <c r="H30" s="22"/>
      <c r="I30" s="22"/>
      <c r="J30" s="26">
        <f>Кредиты[[#This Row],[Режалаштирилган харажатлар]]-Кредиты[[#This Row],[Ҳақиқий харажатлар]]</f>
        <v>0</v>
      </c>
    </row>
    <row r="31" spans="1:10" ht="24.95" customHeight="1">
      <c r="B31" s="12" t="s">
        <v>53</v>
      </c>
      <c r="C31" s="22"/>
      <c r="D31" s="22"/>
      <c r="E31" s="26">
        <f>Транспорт[[#This Row],[Режалаштирилган харажатлар]]-Транспорт[[#This Row],[Ҳақиқий харажатлар]]</f>
        <v>0</v>
      </c>
      <c r="F31" s="17"/>
      <c r="G31" s="12" t="s">
        <v>58</v>
      </c>
      <c r="H31" s="22"/>
      <c r="I31" s="22"/>
      <c r="J31" s="26">
        <f>Кредиты[[#This Row],[Режалаштирилган харажатлар]]-Кредиты[[#This Row],[Ҳақиқий харажатлар]]</f>
        <v>0</v>
      </c>
    </row>
    <row r="32" spans="1:10" ht="24.95" customHeight="1">
      <c r="B32" s="12" t="s">
        <v>54</v>
      </c>
      <c r="C32" s="22"/>
      <c r="D32" s="22"/>
      <c r="E32" s="26">
        <f>Транспорт[[#This Row],[Режалаштирилган харажатлар]]-Транспорт[[#This Row],[Ҳақиқий харажатлар]]</f>
        <v>0</v>
      </c>
      <c r="F32" s="17"/>
      <c r="G32" s="12" t="s">
        <v>42</v>
      </c>
      <c r="H32" s="22"/>
      <c r="I32" s="22"/>
      <c r="J32" s="26">
        <f>Кредиты[[#This Row],[Режалаштирилган харажатлар]]-Кредиты[[#This Row],[Ҳақиқий харажатлар]]</f>
        <v>0</v>
      </c>
    </row>
    <row r="33" spans="1:10" ht="24.95" customHeight="1">
      <c r="B33" s="12" t="s">
        <v>55</v>
      </c>
      <c r="C33" s="22"/>
      <c r="D33" s="22"/>
      <c r="E33" s="26">
        <f>Транспорт[[#This Row],[Режалаштирилган харажатлар]]-Транспорт[[#This Row],[Ҳақиқий харажатлар]]</f>
        <v>0</v>
      </c>
      <c r="F33" s="17"/>
      <c r="G33" s="18" t="s">
        <v>43</v>
      </c>
      <c r="H33" s="22"/>
      <c r="I33" s="22"/>
      <c r="J33" s="26">
        <f>SUBTOTAL(109,Кредиты[Фарқ])</f>
        <v>0</v>
      </c>
    </row>
    <row r="34" spans="1:10" ht="24.95" customHeight="1">
      <c r="B34" s="12" t="s">
        <v>42</v>
      </c>
      <c r="C34" s="22"/>
      <c r="D34" s="22"/>
      <c r="E34" s="26">
        <f>Транспорт[[#This Row],[Режалаштирилган харажатлар]]-Транспорт[[#This Row],[Ҳақиқий харажатлар]]</f>
        <v>0</v>
      </c>
      <c r="F34" s="17"/>
      <c r="G34" s="27"/>
      <c r="H34" s="27"/>
      <c r="I34" s="27"/>
      <c r="J34" s="27"/>
    </row>
    <row r="35" spans="1:10" ht="30" customHeight="1">
      <c r="B35" s="18" t="s">
        <v>43</v>
      </c>
      <c r="C35" s="22"/>
      <c r="D35" s="22"/>
      <c r="E35" s="26">
        <f>SUBTOTAL(109,Транспорт[Фарқ])</f>
        <v>0</v>
      </c>
      <c r="F35" s="17"/>
      <c r="G35" s="13" t="s">
        <v>48</v>
      </c>
      <c r="H35" s="23" t="s">
        <v>33</v>
      </c>
      <c r="I35" s="13" t="s">
        <v>34</v>
      </c>
      <c r="J35" s="13" t="s">
        <v>35</v>
      </c>
    </row>
    <row r="36" spans="1:10" ht="24.95" customHeight="1">
      <c r="B36" s="27"/>
      <c r="C36" s="27"/>
      <c r="D36" s="27"/>
      <c r="E36" s="27"/>
      <c r="F36" s="17"/>
      <c r="G36" s="35" t="s">
        <v>96</v>
      </c>
      <c r="H36" s="22"/>
      <c r="I36" s="22"/>
      <c r="J36" s="26">
        <f>Налоги[[#This Row],[Режалаштирилган харажатлар]]-Налоги[[#This Row],[Ҳақиқий харажатлар]]</f>
        <v>0</v>
      </c>
    </row>
    <row r="37" spans="1:10" ht="30" customHeight="1">
      <c r="A37" s="5" t="s">
        <v>7</v>
      </c>
      <c r="B37" s="13" t="s">
        <v>49</v>
      </c>
      <c r="C37" s="23" t="s">
        <v>33</v>
      </c>
      <c r="D37" s="13" t="s">
        <v>34</v>
      </c>
      <c r="E37" s="13" t="s">
        <v>35</v>
      </c>
      <c r="F37" s="17"/>
      <c r="G37" s="35" t="s">
        <v>97</v>
      </c>
      <c r="H37" s="22"/>
      <c r="I37" s="22"/>
      <c r="J37" s="26">
        <f>Налоги[[#This Row],[Режалаштирилган харажатлар]]-Налоги[[#This Row],[Ҳақиқий харажатлар]]</f>
        <v>0</v>
      </c>
    </row>
    <row r="38" spans="1:10" ht="24.95" customHeight="1">
      <c r="B38" s="12" t="s">
        <v>59</v>
      </c>
      <c r="C38" s="22"/>
      <c r="D38" s="22"/>
      <c r="E38" s="26">
        <f>Страхование[[#This Row],[Режалаштирилган харажатлар]]-Страхование[[#This Row],[Ҳақиқий харажатлар]]</f>
        <v>0</v>
      </c>
      <c r="F38" s="17"/>
      <c r="G38" s="12" t="s">
        <v>62</v>
      </c>
      <c r="H38" s="22"/>
      <c r="I38" s="22"/>
      <c r="J38" s="26">
        <f>Налоги[[#This Row],[Режалаштирилган харажатлар]]-Налоги[[#This Row],[Ҳақиқий харажатлар]]</f>
        <v>0</v>
      </c>
    </row>
    <row r="39" spans="1:10" ht="24.95" customHeight="1">
      <c r="B39" s="12" t="s">
        <v>60</v>
      </c>
      <c r="C39" s="22"/>
      <c r="D39" s="22"/>
      <c r="E39" s="26">
        <f>Страхование[[#This Row],[Режалаштирилган харажатлар]]-Страхование[[#This Row],[Ҳақиқий харажатлар]]</f>
        <v>0</v>
      </c>
      <c r="F39" s="17"/>
      <c r="G39" s="12" t="s">
        <v>42</v>
      </c>
      <c r="H39" s="22"/>
      <c r="I39" s="22"/>
      <c r="J39" s="26">
        <f>Налоги[[#This Row],[Режалаштирилган харажатлар]]-Налоги[[#This Row],[Ҳақиқий харажатлар]]</f>
        <v>0</v>
      </c>
    </row>
    <row r="40" spans="1:10" ht="24.95" customHeight="1">
      <c r="B40" s="12" t="s">
        <v>61</v>
      </c>
      <c r="C40" s="22"/>
      <c r="D40" s="22"/>
      <c r="E40" s="26">
        <f>Страхование[[#This Row],[Режалаштирилган харажатлар]]-Страхование[[#This Row],[Ҳақиқий харажатлар]]</f>
        <v>0</v>
      </c>
      <c r="F40" s="17"/>
      <c r="G40" s="18" t="s">
        <v>43</v>
      </c>
      <c r="H40" s="22"/>
      <c r="I40" s="22"/>
      <c r="J40" s="26">
        <f>SUBTOTAL(109,Налоги[Фарқ])</f>
        <v>0</v>
      </c>
    </row>
    <row r="41" spans="1:10" ht="24.95" customHeight="1">
      <c r="B41" s="12" t="s">
        <v>42</v>
      </c>
      <c r="C41" s="22"/>
      <c r="D41" s="22"/>
      <c r="E41" s="26">
        <f>Страхование[[#This Row],[Режалаштирилган харажатлар]]-Страхование[[#This Row],[Ҳақиқий харажатлар]]</f>
        <v>0</v>
      </c>
      <c r="F41" s="17"/>
      <c r="G41" s="27"/>
      <c r="H41" s="27"/>
      <c r="I41" s="27"/>
      <c r="J41" s="27"/>
    </row>
    <row r="42" spans="1:10" ht="30" customHeight="1">
      <c r="B42" s="18" t="s">
        <v>43</v>
      </c>
      <c r="C42" s="22"/>
      <c r="D42" s="22"/>
      <c r="E42" s="26">
        <f>SUBTOTAL(109,Страхование[Фарқ])</f>
        <v>0</v>
      </c>
      <c r="F42" s="17"/>
      <c r="G42" s="13" t="s">
        <v>64</v>
      </c>
      <c r="H42" s="23" t="s">
        <v>33</v>
      </c>
      <c r="I42" s="13" t="s">
        <v>34</v>
      </c>
      <c r="J42" s="13" t="s">
        <v>35</v>
      </c>
    </row>
    <row r="43" spans="1:10" ht="24.95" customHeight="1">
      <c r="B43" s="27"/>
      <c r="C43" s="27"/>
      <c r="D43" s="27"/>
      <c r="E43" s="27"/>
      <c r="F43" s="17"/>
      <c r="G43" s="35" t="s">
        <v>65</v>
      </c>
      <c r="H43" s="22"/>
      <c r="I43" s="22"/>
      <c r="J43" s="26">
        <f>Сбережения[[#This Row],[Режалаштирилган харажатлар]]-Сбережения[[#This Row],[Ҳақиқий харажатлар]]</f>
        <v>0</v>
      </c>
    </row>
    <row r="44" spans="1:10" ht="30" customHeight="1">
      <c r="A44" s="5" t="s">
        <v>8</v>
      </c>
      <c r="B44" s="13" t="s">
        <v>63</v>
      </c>
      <c r="C44" s="23" t="s">
        <v>33</v>
      </c>
      <c r="D44" s="13" t="s">
        <v>34</v>
      </c>
      <c r="E44" s="13" t="s">
        <v>35</v>
      </c>
      <c r="F44" s="17"/>
      <c r="G44" s="35" t="s">
        <v>66</v>
      </c>
      <c r="H44" s="22"/>
      <c r="I44" s="22"/>
      <c r="J44" s="26">
        <f>Сбережения[[#This Row],[Режалаштирилган харажатлар]]-Сбережения[[#This Row],[Ҳақиқий харажатлар]]</f>
        <v>0</v>
      </c>
    </row>
    <row r="45" spans="1:10" ht="24.95" customHeight="1">
      <c r="B45" s="12" t="s">
        <v>67</v>
      </c>
      <c r="C45" s="22"/>
      <c r="D45" s="22"/>
      <c r="E45" s="26">
        <f>Еда[[#This Row],[Режалаштирилган харажатлар]]-Еда[[#This Row],[Ҳақиқий харажатлар]]</f>
        <v>0</v>
      </c>
      <c r="F45" s="17"/>
      <c r="G45" s="12" t="s">
        <v>42</v>
      </c>
      <c r="H45" s="22"/>
      <c r="I45" s="22"/>
      <c r="J45" s="26">
        <f>Сбережения[[#This Row],[Режалаштирилган харажатлар]]-Сбережения[[#This Row],[Ҳақиқий харажатлар]]</f>
        <v>0</v>
      </c>
    </row>
    <row r="46" spans="1:10" ht="24.95" customHeight="1">
      <c r="B46" s="12" t="s">
        <v>68</v>
      </c>
      <c r="C46" s="22"/>
      <c r="D46" s="22"/>
      <c r="E46" s="26">
        <f>Еда[[#This Row],[Режалаштирилган харажатлар]]-Еда[[#This Row],[Ҳақиқий харажатлар]]</f>
        <v>0</v>
      </c>
      <c r="F46" s="17"/>
      <c r="G46" s="18" t="s">
        <v>43</v>
      </c>
      <c r="H46" s="22"/>
      <c r="I46" s="22"/>
      <c r="J46" s="26">
        <f>SUBTOTAL(109,Сбережения[Фарқ])</f>
        <v>0</v>
      </c>
    </row>
    <row r="47" spans="1:10" ht="24.95" customHeight="1">
      <c r="B47" s="12" t="s">
        <v>42</v>
      </c>
      <c r="C47" s="22"/>
      <c r="D47" s="22"/>
      <c r="E47" s="26">
        <f>Еда[[#This Row],[Режалаштирилган харажатлар]]-Еда[[#This Row],[Ҳақиқий харажатлар]]</f>
        <v>0</v>
      </c>
      <c r="F47" s="17"/>
      <c r="G47" s="27"/>
      <c r="H47" s="27"/>
      <c r="I47" s="27"/>
      <c r="J47" s="27"/>
    </row>
    <row r="48" spans="1:10" ht="30" customHeight="1">
      <c r="B48" s="18" t="s">
        <v>43</v>
      </c>
      <c r="C48" s="22"/>
      <c r="D48" s="22"/>
      <c r="E48" s="26">
        <f>SUBTOTAL(109,Еда[Фарқ])</f>
        <v>0</v>
      </c>
      <c r="F48" s="17"/>
      <c r="G48" s="13" t="s">
        <v>69</v>
      </c>
      <c r="H48" s="23" t="s">
        <v>33</v>
      </c>
      <c r="I48" s="13" t="s">
        <v>34</v>
      </c>
      <c r="J48" s="13" t="s">
        <v>35</v>
      </c>
    </row>
    <row r="49" spans="1:10" ht="24.95" customHeight="1">
      <c r="B49" s="27"/>
      <c r="C49" s="27"/>
      <c r="D49" s="27"/>
      <c r="E49" s="27"/>
      <c r="F49" s="17"/>
      <c r="G49" s="12" t="s">
        <v>70</v>
      </c>
      <c r="H49" s="22"/>
      <c r="I49" s="22"/>
      <c r="J49" s="26">
        <f>Подарки[[#This Row],[Режалаштирилган харажатлар]]-Подарки[[#This Row],[Ҳақиқий харажатлар]]</f>
        <v>0</v>
      </c>
    </row>
    <row r="50" spans="1:10" ht="30" customHeight="1">
      <c r="A50" s="5" t="s">
        <v>9</v>
      </c>
      <c r="B50" s="13" t="s">
        <v>75</v>
      </c>
      <c r="C50" s="23" t="s">
        <v>33</v>
      </c>
      <c r="D50" s="13" t="s">
        <v>34</v>
      </c>
      <c r="E50" s="13" t="s">
        <v>35</v>
      </c>
      <c r="F50" s="17"/>
      <c r="G50" s="12" t="s">
        <v>71</v>
      </c>
      <c r="H50" s="22"/>
      <c r="I50" s="22"/>
      <c r="J50" s="26">
        <f>Подарки[[#This Row],[Режалаштирилган харажатлар]]-Подарки[[#This Row],[Ҳақиқий харажатлар]]</f>
        <v>0</v>
      </c>
    </row>
    <row r="51" spans="1:10" ht="24.95" customHeight="1">
      <c r="B51" s="12" t="s">
        <v>73</v>
      </c>
      <c r="C51" s="22"/>
      <c r="D51" s="22"/>
      <c r="E51" s="26">
        <f>ДомашниеЖивотные[[#This Row],[Режалаштирилган харажатлар]]-ДомашниеЖивотные[[#This Row],[Ҳақиқий харажатлар]]</f>
        <v>0</v>
      </c>
      <c r="F51" s="17"/>
      <c r="G51" s="12" t="s">
        <v>72</v>
      </c>
      <c r="H51" s="22"/>
      <c r="I51" s="22"/>
      <c r="J51" s="26">
        <f>Подарки[[#This Row],[Режалаштирилган харажатлар]]-Подарки[[#This Row],[Ҳақиқий харажатлар]]</f>
        <v>0</v>
      </c>
    </row>
    <row r="52" spans="1:10" ht="24.95" customHeight="1">
      <c r="B52" s="12" t="s">
        <v>74</v>
      </c>
      <c r="C52" s="22"/>
      <c r="D52" s="22"/>
      <c r="E52" s="26">
        <f>ДомашниеЖивотные[[#This Row],[Режалаштирилган харажатлар]]-ДомашниеЖивотные[[#This Row],[Ҳақиқий харажатлар]]</f>
        <v>0</v>
      </c>
      <c r="F52" s="17"/>
      <c r="G52" s="18" t="s">
        <v>43</v>
      </c>
      <c r="H52" s="22"/>
      <c r="I52" s="22"/>
      <c r="J52" s="26">
        <f>SUBTOTAL(109,Подарки[Фарқ])</f>
        <v>0</v>
      </c>
    </row>
    <row r="53" spans="1:10" ht="24.95" customHeight="1">
      <c r="B53" s="12" t="s">
        <v>76</v>
      </c>
      <c r="C53" s="22"/>
      <c r="D53" s="22"/>
      <c r="E53" s="26">
        <f>ДомашниеЖивотные[[#This Row],[Режалаштирилган харажатлар]]-ДомашниеЖивотные[[#This Row],[Ҳақиқий харажатлар]]</f>
        <v>0</v>
      </c>
      <c r="F53" s="17"/>
      <c r="G53" s="27"/>
      <c r="H53" s="27"/>
      <c r="I53" s="27"/>
      <c r="J53" s="27"/>
    </row>
    <row r="54" spans="1:10" ht="30" customHeight="1">
      <c r="B54" s="12" t="s">
        <v>77</v>
      </c>
      <c r="C54" s="22"/>
      <c r="D54" s="22"/>
      <c r="E54" s="26">
        <f>ДомашниеЖивотные[[#This Row],[Режалаштирилган харажатлар]]-ДомашниеЖивотные[[#This Row],[Ҳақиқий харажатлар]]</f>
        <v>0</v>
      </c>
      <c r="F54" s="17"/>
      <c r="G54" s="13" t="s">
        <v>78</v>
      </c>
      <c r="H54" s="23" t="s">
        <v>33</v>
      </c>
      <c r="I54" s="13" t="s">
        <v>34</v>
      </c>
      <c r="J54" s="13" t="s">
        <v>35</v>
      </c>
    </row>
    <row r="55" spans="1:10" ht="24.95" customHeight="1">
      <c r="B55" s="12" t="s">
        <v>42</v>
      </c>
      <c r="C55" s="22"/>
      <c r="D55" s="22"/>
      <c r="E55" s="26">
        <f>ДомашниеЖивотные[[#This Row],[Режалаштирилган харажатлар]]-ДомашниеЖивотные[[#This Row],[Ҳақиқий харажатлар]]</f>
        <v>0</v>
      </c>
      <c r="F55" s="17"/>
      <c r="G55" s="12" t="s">
        <v>20</v>
      </c>
      <c r="H55" s="22"/>
      <c r="I55" s="22"/>
      <c r="J55" s="26">
        <f>ЮридическиеРасходы[[#This Row],[Режалаштирилган харажатлар]]-ЮридическиеРасходы[[#This Row],[Ҳақиқий харажатлар]]</f>
        <v>0</v>
      </c>
    </row>
    <row r="56" spans="1:10" ht="24.95" customHeight="1">
      <c r="B56" s="18" t="s">
        <v>43</v>
      </c>
      <c r="C56" s="22"/>
      <c r="D56" s="22"/>
      <c r="E56" s="26">
        <f>SUBTOTAL(109,ДомашниеЖивотные[Фарқ])</f>
        <v>0</v>
      </c>
      <c r="F56" s="17"/>
      <c r="G56" s="12" t="s">
        <v>79</v>
      </c>
      <c r="H56" s="22"/>
      <c r="I56" s="22"/>
      <c r="J56" s="26">
        <f>ЮридическиеРасходы[[#This Row],[Режалаштирилган харажатлар]]-ЮридическиеРасходы[[#This Row],[Ҳақиқий харажатлар]]</f>
        <v>0</v>
      </c>
    </row>
    <row r="57" spans="1:10" ht="24.95" customHeight="1">
      <c r="B57" s="27"/>
      <c r="C57" s="27"/>
      <c r="D57" s="27"/>
      <c r="E57" s="27"/>
      <c r="F57" s="17"/>
      <c r="G57" s="12" t="s">
        <v>80</v>
      </c>
      <c r="H57" s="22"/>
      <c r="I57" s="22"/>
      <c r="J57" s="26">
        <f>ЮридическиеРасходы[[#This Row],[Режалаштирилган харажатлар]]-ЮридическиеРасходы[[#This Row],[Ҳақиқий харажатлар]]</f>
        <v>0</v>
      </c>
    </row>
    <row r="58" spans="1:10" ht="30" customHeight="1">
      <c r="A58" s="5" t="s">
        <v>10</v>
      </c>
      <c r="B58" s="36" t="s">
        <v>82</v>
      </c>
      <c r="C58" s="23" t="s">
        <v>33</v>
      </c>
      <c r="D58" s="13" t="s">
        <v>34</v>
      </c>
      <c r="E58" s="13" t="s">
        <v>35</v>
      </c>
      <c r="F58" s="17"/>
      <c r="G58" s="12" t="s">
        <v>42</v>
      </c>
      <c r="H58" s="22"/>
      <c r="I58" s="22"/>
      <c r="J58" s="26">
        <f>ЮридическиеРасходы[[#This Row],[Режалаштирилган харажатлар]]-ЮридическиеРасходы[[#This Row],[Ҳақиқий харажатлар]]</f>
        <v>0</v>
      </c>
    </row>
    <row r="59" spans="1:10" ht="24.95" customHeight="1">
      <c r="B59" s="12" t="s">
        <v>81</v>
      </c>
      <c r="C59" s="22"/>
      <c r="D59" s="22"/>
      <c r="E59" s="26">
        <f>УходЗаСобой[[#This Row],[Режалаштирилган харажатлар]]-УходЗаСобой[[#This Row],[Ҳақиқий харажатлар]]</f>
        <v>0</v>
      </c>
      <c r="F59" s="17"/>
      <c r="G59" s="18" t="s">
        <v>43</v>
      </c>
      <c r="H59" s="22"/>
      <c r="I59" s="22"/>
      <c r="J59" s="26">
        <f>SUBTOTAL(109,ЮридическиеРасходы[Фарқ])</f>
        <v>0</v>
      </c>
    </row>
    <row r="60" spans="1:10" ht="24.95" customHeight="1">
      <c r="B60" s="12" t="s">
        <v>83</v>
      </c>
      <c r="C60" s="22"/>
      <c r="D60" s="22"/>
      <c r="E60" s="26">
        <f>УходЗаСобой[[#This Row],[Режалаштирилган харажатлар]]-УходЗаСобой[[#This Row],[Ҳақиқий харажатлар]]</f>
        <v>0</v>
      </c>
      <c r="F60" s="17"/>
      <c r="G60" s="27"/>
      <c r="H60" s="27"/>
      <c r="I60" s="27"/>
      <c r="J60" s="27"/>
    </row>
    <row r="61" spans="1:10" ht="24.95" customHeight="1">
      <c r="A61" s="5" t="s">
        <v>11</v>
      </c>
      <c r="B61" s="12" t="s">
        <v>84</v>
      </c>
      <c r="C61" s="22"/>
      <c r="D61" s="22"/>
      <c r="E61" s="26">
        <f>УходЗаСобой[[#This Row],[Режалаштирилган харажатлар]]-УходЗаСобой[[#This Row],[Ҳақиқий харажатлар]]</f>
        <v>0</v>
      </c>
      <c r="F61" s="17"/>
      <c r="G61" s="28" t="s">
        <v>86</v>
      </c>
      <c r="H61" s="28"/>
      <c r="I61" s="28"/>
      <c r="J61" s="34">
        <f>SUBTOTAL(109,Жилье[Режалаштирилган харажатлар],Транспорт[Режалаштирилган харажатлар],Страхование[Режалаштирилган харажатлар],Еда[Режалаштирилган харажатлар],ДомашниеЖивотные[Режалаштирилган харажатлар],УходЗаСобой[Режалаштирилган харажатлар],Развлечения[Режалаштирилган харажатлар],Кредиты[Режалаштирилган харажатлар],Налоги[Режалаштирилган харажатлар],Сбережения[Режалаштирилган харажатлар],Подарки[Режалаштирилган харажатлар],ЮридическиеРасходы[Режалаштирилган харажатлар])</f>
        <v>1195</v>
      </c>
    </row>
    <row r="62" spans="1:10" ht="24.95" customHeight="1">
      <c r="B62" s="12" t="s">
        <v>15</v>
      </c>
      <c r="C62" s="22"/>
      <c r="D62" s="22"/>
      <c r="E62" s="26">
        <f>УходЗаСобой[[#This Row],[Режалаштирилган харажатлар]]-УходЗаСобой[[#This Row],[Ҳақиқий харажатлар]]</f>
        <v>0</v>
      </c>
      <c r="F62" s="17"/>
      <c r="G62" s="28"/>
      <c r="H62" s="28"/>
      <c r="I62" s="28"/>
      <c r="J62" s="34"/>
    </row>
    <row r="63" spans="1:10" ht="24.95" customHeight="1">
      <c r="B63" s="12" t="s">
        <v>16</v>
      </c>
      <c r="C63" s="22"/>
      <c r="D63" s="22"/>
      <c r="E63" s="26">
        <f>УходЗаСобой[[#This Row],[Режалаштирилган харажатлар]]-УходЗаСобой[[#This Row],[Ҳақиқий харажатлар]]</f>
        <v>0</v>
      </c>
      <c r="F63" s="17"/>
      <c r="G63" s="28" t="s">
        <v>87</v>
      </c>
      <c r="H63" s="28"/>
      <c r="I63" s="28"/>
      <c r="J63" s="34">
        <f>SUBTOTAL(109,Жилье[Ҳақиқий харажатлар],Транспорт[Ҳақиқий харажатлар],Страхование[Ҳақиқий харажатлар],Еда[Ҳақиқий харажатлар],ДомашниеЖивотные[Ҳақиқий харажатлар],УходЗаСобой[Ҳақиқий харажатлар],Развлечения[Ҳақиқий харажатлар],Кредиты[Ҳақиқий харажатлар],Налоги[Ҳақиқий харажатлар],Сбережения[Ҳақиқий харажатлар],Подарки[Ҳақиқий харажатлар],ЮридическиеРасходы[Ҳақиқий харажатлар])</f>
        <v>1236</v>
      </c>
    </row>
    <row r="64" spans="1:10" ht="24.95" customHeight="1">
      <c r="B64" s="35" t="s">
        <v>85</v>
      </c>
      <c r="C64" s="22"/>
      <c r="D64" s="22"/>
      <c r="E64" s="26">
        <f>УходЗаСобой[[#This Row],[Режалаштирилган харажатлар]]-УходЗаСобой[[#This Row],[Ҳақиқий харажатлар]]</f>
        <v>0</v>
      </c>
      <c r="F64" s="17"/>
      <c r="G64" s="28"/>
      <c r="H64" s="28"/>
      <c r="I64" s="28"/>
      <c r="J64" s="34"/>
    </row>
    <row r="65" spans="2:10" ht="24.95" customHeight="1">
      <c r="B65" s="12" t="s">
        <v>42</v>
      </c>
      <c r="C65" s="22"/>
      <c r="D65" s="22"/>
      <c r="E65" s="26">
        <f>УходЗаСобой[[#This Row],[Режалаштирилган харажатлар]]-УходЗаСобой[[#This Row],[Ҳақиқий харажатлар]]</f>
        <v>0</v>
      </c>
      <c r="F65" s="17"/>
      <c r="G65" s="28" t="s">
        <v>88</v>
      </c>
      <c r="H65" s="28"/>
      <c r="I65" s="28"/>
      <c r="J65" s="34">
        <f>J61-J63</f>
        <v>-41</v>
      </c>
    </row>
    <row r="66" spans="2:10" ht="24.95" customHeight="1">
      <c r="B66" s="18" t="s">
        <v>43</v>
      </c>
      <c r="C66" s="22"/>
      <c r="D66" s="22"/>
      <c r="E66" s="26">
        <f>SUBTOTAL(109,УходЗаСобой[Фарқ])</f>
        <v>0</v>
      </c>
      <c r="F66" s="17"/>
      <c r="G66" s="28"/>
      <c r="H66" s="28"/>
      <c r="I66" s="28"/>
      <c r="J66" s="34"/>
    </row>
    <row r="67" spans="2:10">
      <c r="B67" s="33"/>
      <c r="C67" s="33"/>
      <c r="D67" s="33"/>
      <c r="E67" s="33"/>
    </row>
  </sheetData>
  <mergeCells count="26">
    <mergeCell ref="B67:E67"/>
    <mergeCell ref="G60:J60"/>
    <mergeCell ref="G53:J53"/>
    <mergeCell ref="G47:J47"/>
    <mergeCell ref="G41:J41"/>
    <mergeCell ref="G65:I66"/>
    <mergeCell ref="J65:J66"/>
    <mergeCell ref="J61:J62"/>
    <mergeCell ref="J63:J64"/>
    <mergeCell ref="G63:I64"/>
    <mergeCell ref="G34:J34"/>
    <mergeCell ref="G61:I62"/>
    <mergeCell ref="G25:J25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</mergeCells>
  <dataValidations count="12">
    <dataValidation allowBlank="1" showInputMessage="1" showErrorMessage="1" prompt="Составьте на этом листе личный бюджет на месяц. В данном столбце представлены полезные инструкции по использованию этого листа. Нажмите клавишу СТРЕЛКА ВНИЗ, чтобы приступить." sqref="A1"/>
    <dataValidation allowBlank="1" showInputMessage="1" showErrorMessage="1" prompt="В ячейке C2 указано название этого листа. Дальнейшие инструкции приведены в ячейке A4." sqref="A2"/>
    <dataValidation allowBlank="1" showInputMessage="1" showErrorMessage="1" prompt="В ячейке справа находится надпись &quot;Плановый доход за месяц&quot;. Введите доход 1 в ячейке C5 и дополнительный доход в ячейке C6, чтобы рассчитать общий доход за месяц в ячейке C7. Дальнейшие инструкции приведены в ячейке A7." sqref="A4"/>
    <dataValidation allowBlank="1" showInputMessage="1" showErrorMessage="1" prompt="Плановый остаток автоматически рассчитывается в ячейке H4, фактический остаток — в ячейке H6, а разница — в ячейке H8. Дальнейшие инструкции представлены в ячейке A9." sqref="A7"/>
    <dataValidation allowBlank="1" showInputMessage="1" showErrorMessage="1" prompt="В ячейке справа находится надпись &quot;Фактический доход за месяц&quot;. Введите доход 1 в ячейке C10 и дополнительный доход в ячейке C11, чтобы рассчитать общий доход за месяц в ячейке C12. Дальнейшие инструкции приведены в ячейке A14." sqref="A9"/>
    <dataValidation allowBlank="1" showInputMessage="1" showErrorMessage="1" prompt="Введите сведения в таблице &quot;Жилье&quot;, начиная с ячейки справа, и в таблице &quot;Развлечения&quot;, начиная с ячейки G14. Дальнейшие инструкции представлены в ячейке A27." sqref="A14"/>
    <dataValidation allowBlank="1" showInputMessage="1" showErrorMessage="1" prompt="Введите сведения в таблице &quot;Транспорт&quot;, начиная с ячейки справа, и в таблице &quot;Кредиты&quot;, начиная с ячейки G26. Дальнейшие инструкции представлены в ячейке A37." sqref="A27"/>
    <dataValidation allowBlank="1" showInputMessage="1" showErrorMessage="1" prompt="Введите сведения в таблице &quot;Страхование&quot;, начиная с ячейки справа, и в таблице &quot;Налоги&quot;, начиная с ячейки G35. Дальнейшие инструкции представлены в ячейке A44." sqref="A37"/>
    <dataValidation allowBlank="1" showInputMessage="1" showErrorMessage="1" prompt="Введите сведения в таблице &quot;Еда&quot;, начиная с ячейки справа, и в таблице &quot;Сбережения&quot;, начиная с ячейки G42. Дальнейшие инструкции представлены в ячейке A50." sqref="A44"/>
    <dataValidation allowBlank="1" showInputMessage="1" showErrorMessage="1" prompt="Введите сведения в таблице &quot;Домашние животные&quot;, начиная с ячейки справа, и в таблице &quot;Подарки&quot;, начиная с ячейки G48. Дальнейшие инструкции представлены в ячейке A58." sqref="A50"/>
    <dataValidation allowBlank="1" showInputMessage="1" showErrorMessage="1" prompt="Введите сведения в таблице &quot;Уход за собой&quot;, начиная с ячейки справа, и в таблице &quot;Юридические расходы&quot;, начиная с ячейки G54. Дальнейшие инструкции представлены в ячейке A61." sqref="A58"/>
    <dataValidation allowBlank="1" showInputMessage="1" showErrorMessage="1" prompt="Итоговые плановые расходы автоматически рассчитываются в ячейке J61, итоговые фактические расходы — в ячейке J63, а итоговая разница — в ячейке J65." sqref="A61"/>
  </dataValidations>
  <pageMargins left="0.7" right="0.7" top="0.75" bottom="0.75" header="0.3" footer="0.3"/>
  <pageSetup paperSize="9" fitToHeight="0" orientation="portrait" r:id="rId1"/>
  <ignoredErrors>
    <ignoredError sqref="J15:J23 E28:E34 J27:J32 J36:J39 E38:E41 E45:E47 J43:J45 J49:J51 J55:J58 J61:J64 E59:E65 E51:E55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E4917D-B4E2-41EC-A344-CAB929C318ED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71af3243-3dd4-4a8d-8c0d-dd76da1f02a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46AF36-0E29-43D5-9042-907F679B35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Бошланиш</vt:lpstr>
      <vt:lpstr>Ойлик шахсий бюджет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2019-07-12T07:10:52Z</dcterms:created>
  <dcterms:modified xsi:type="dcterms:W3CDTF">2020-08-04T06:14:12Z</dcterms:modified>
</cp:coreProperties>
</file>